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P:\Маркетинг\Контент\ПРАЙС\"/>
    </mc:Choice>
  </mc:AlternateContent>
  <xr:revisionPtr revIDLastSave="0" documentId="13_ncr:1_{B5A6BD0D-4DE7-421D-805C-11BF2993ADC6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оменклатурные группы" sheetId="3" r:id="rId1"/>
    <sheet name="Трубы PE-X РОСТем" sheetId="11" r:id="rId2"/>
    <sheet name="Аксиальные фитинги PE-X РОСТерм" sheetId="1" r:id="rId3"/>
    <sheet name="Фитинги PE-X ЛАЙТ РОСТерм" sheetId="2" r:id="rId4"/>
    <sheet name="Трубы PP-R, PP-RCT РОСТерм" sheetId="4" r:id="rId5"/>
    <sheet name="Система ВКПП РОСТерм" sheetId="6" r:id="rId6"/>
    <sheet name="Система SML VAXT РОСТерм" sheetId="7" r:id="rId7"/>
    <sheet name="Краны шаровые РОСТерм Китай" sheetId="8" state="hidden" r:id="rId8"/>
    <sheet name="Краны шаровые РОСТерм" sheetId="16" r:id="rId9"/>
    <sheet name="БалансировкаТермостатика Heizen" sheetId="14" r:id="rId10"/>
    <sheet name="Радиаторы РОСТерм" sheetId="19" r:id="rId11"/>
    <sheet name="Трубы напорные ПНД РОСТерм" sheetId="10" r:id="rId12"/>
    <sheet name="Коллектора РОСТерм" sheetId="18" r:id="rId13"/>
    <sheet name="Система прокладки кабеля MIRKL" sheetId="9" state="hidden" r:id="rId14"/>
  </sheets>
  <definedNames>
    <definedName name="_xlnm._FilterDatabase" localSheetId="1" hidden="1">'Трубы PE-X РОСТем'!$A$8:$XFC$8</definedName>
    <definedName name="_xlnm._FilterDatabase" localSheetId="4" hidden="1">'Трубы PP-R, PP-RCT РОСТерм'!$A$5:$I$5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79" i="19" l="1"/>
  <c r="M9" i="19" l="1"/>
  <c r="N9" i="19" s="1"/>
  <c r="O9" i="19"/>
  <c r="P9" i="19"/>
  <c r="Q9" i="19"/>
  <c r="R9" i="19"/>
  <c r="S9" i="19"/>
  <c r="T9" i="19"/>
  <c r="U9" i="19"/>
  <c r="V9" i="19"/>
  <c r="M10" i="19"/>
  <c r="N10" i="19"/>
  <c r="O10" i="19"/>
  <c r="P10" i="19"/>
  <c r="Q10" i="19"/>
  <c r="R10" i="19"/>
  <c r="S10" i="19"/>
  <c r="T10" i="19"/>
  <c r="U10" i="19"/>
  <c r="V10" i="19"/>
  <c r="M11" i="19"/>
  <c r="N11" i="19"/>
  <c r="O11" i="19"/>
  <c r="P11" i="19"/>
  <c r="Q11" i="19"/>
  <c r="R11" i="19"/>
  <c r="S11" i="19"/>
  <c r="T11" i="19"/>
  <c r="U11" i="19"/>
  <c r="V11" i="19"/>
  <c r="M12" i="19"/>
  <c r="N12" i="19"/>
  <c r="O12" i="19"/>
  <c r="P12" i="19"/>
  <c r="Q12" i="19"/>
  <c r="R12" i="19"/>
  <c r="S12" i="19"/>
  <c r="T12" i="19"/>
  <c r="U12" i="19"/>
  <c r="V12" i="19"/>
  <c r="M13" i="19"/>
  <c r="N13" i="19"/>
  <c r="O13" i="19"/>
  <c r="P13" i="19"/>
  <c r="Q13" i="19"/>
  <c r="R13" i="19"/>
  <c r="S13" i="19"/>
  <c r="T13" i="19"/>
  <c r="U13" i="19"/>
  <c r="V13" i="19"/>
  <c r="M14" i="19"/>
  <c r="N14" i="19"/>
  <c r="O14" i="19"/>
  <c r="P14" i="19"/>
  <c r="Q14" i="19"/>
  <c r="R14" i="19"/>
  <c r="S14" i="19"/>
  <c r="T14" i="19"/>
  <c r="U14" i="19"/>
  <c r="V14" i="19"/>
  <c r="M15" i="19"/>
  <c r="N15" i="19"/>
  <c r="O15" i="19"/>
  <c r="P15" i="19"/>
  <c r="Q15" i="19"/>
  <c r="R15" i="19"/>
  <c r="S15" i="19"/>
  <c r="T15" i="19"/>
  <c r="U15" i="19"/>
  <c r="V15" i="19"/>
  <c r="M16" i="19"/>
  <c r="N16" i="19"/>
  <c r="O16" i="19"/>
  <c r="P16" i="19"/>
  <c r="Q16" i="19"/>
  <c r="R16" i="19"/>
  <c r="S16" i="19"/>
  <c r="T16" i="19"/>
  <c r="U16" i="19"/>
  <c r="V16" i="19"/>
  <c r="M17" i="19"/>
  <c r="N17" i="19"/>
  <c r="O17" i="19"/>
  <c r="P17" i="19"/>
  <c r="Q17" i="19"/>
  <c r="R17" i="19"/>
  <c r="S17" i="19"/>
  <c r="T17" i="19"/>
  <c r="U17" i="19"/>
  <c r="V17" i="19"/>
  <c r="M18" i="19"/>
  <c r="N18" i="19"/>
  <c r="O18" i="19"/>
  <c r="P18" i="19"/>
  <c r="Q18" i="19"/>
  <c r="R18" i="19"/>
  <c r="S18" i="19"/>
  <c r="T18" i="19"/>
  <c r="U18" i="19"/>
  <c r="V18" i="19"/>
  <c r="M19" i="19"/>
  <c r="N19" i="19"/>
  <c r="O19" i="19"/>
  <c r="P19" i="19"/>
  <c r="Q19" i="19"/>
  <c r="R19" i="19"/>
  <c r="S19" i="19"/>
  <c r="T19" i="19"/>
  <c r="U19" i="19"/>
  <c r="V19" i="19"/>
  <c r="M20" i="19"/>
  <c r="N20" i="19"/>
  <c r="O20" i="19"/>
  <c r="P20" i="19"/>
  <c r="Q20" i="19"/>
  <c r="R20" i="19"/>
  <c r="S20" i="19"/>
  <c r="T20" i="19"/>
  <c r="U20" i="19"/>
  <c r="V20" i="19"/>
  <c r="M21" i="19"/>
  <c r="N21" i="19"/>
  <c r="O21" i="19"/>
  <c r="P21" i="19"/>
  <c r="Q21" i="19"/>
  <c r="R21" i="19"/>
  <c r="S21" i="19"/>
  <c r="T21" i="19"/>
  <c r="U21" i="19"/>
  <c r="V21" i="19"/>
  <c r="M23" i="19"/>
  <c r="N23" i="19"/>
  <c r="O23" i="19"/>
  <c r="P23" i="19"/>
  <c r="Q23" i="19"/>
  <c r="R23" i="19"/>
  <c r="S23" i="19"/>
  <c r="T23" i="19"/>
  <c r="U23" i="19"/>
  <c r="V23" i="19"/>
  <c r="M24" i="19"/>
  <c r="N24" i="19"/>
  <c r="O24" i="19"/>
  <c r="P24" i="19"/>
  <c r="Q24" i="19"/>
  <c r="R24" i="19"/>
  <c r="S24" i="19"/>
  <c r="T24" i="19"/>
  <c r="U24" i="19"/>
  <c r="V24" i="19"/>
  <c r="M25" i="19"/>
  <c r="N25" i="19"/>
  <c r="O25" i="19"/>
  <c r="P25" i="19"/>
  <c r="Q25" i="19"/>
  <c r="R25" i="19"/>
  <c r="S25" i="19"/>
  <c r="T25" i="19"/>
  <c r="U25" i="19"/>
  <c r="V25" i="19"/>
  <c r="M26" i="19"/>
  <c r="N26" i="19"/>
  <c r="O26" i="19"/>
  <c r="P26" i="19"/>
  <c r="Q26" i="19"/>
  <c r="R26" i="19"/>
  <c r="S26" i="19"/>
  <c r="T26" i="19"/>
  <c r="U26" i="19"/>
  <c r="V26" i="19"/>
  <c r="M27" i="19"/>
  <c r="N27" i="19"/>
  <c r="O27" i="19"/>
  <c r="P27" i="19"/>
  <c r="Q27" i="19"/>
  <c r="R27" i="19"/>
  <c r="S27" i="19"/>
  <c r="T27" i="19"/>
  <c r="U27" i="19"/>
  <c r="V27" i="19"/>
  <c r="M28" i="19"/>
  <c r="N28" i="19"/>
  <c r="O28" i="19"/>
  <c r="P28" i="19"/>
  <c r="Q28" i="19"/>
  <c r="R28" i="19"/>
  <c r="S28" i="19"/>
  <c r="T28" i="19"/>
  <c r="U28" i="19"/>
  <c r="V28" i="19"/>
  <c r="M29" i="19"/>
  <c r="N29" i="19"/>
  <c r="O29" i="19"/>
  <c r="P29" i="19"/>
  <c r="Q29" i="19"/>
  <c r="R29" i="19"/>
  <c r="S29" i="19"/>
  <c r="T29" i="19"/>
  <c r="U29" i="19"/>
  <c r="V29" i="19"/>
  <c r="M30" i="19"/>
  <c r="N30" i="19"/>
  <c r="O30" i="19"/>
  <c r="P30" i="19"/>
  <c r="Q30" i="19"/>
  <c r="R30" i="19"/>
  <c r="S30" i="19"/>
  <c r="T30" i="19"/>
  <c r="U30" i="19"/>
  <c r="V30" i="19"/>
  <c r="M31" i="19"/>
  <c r="N31" i="19"/>
  <c r="O31" i="19"/>
  <c r="P31" i="19"/>
  <c r="Q31" i="19"/>
  <c r="R31" i="19"/>
  <c r="S31" i="19"/>
  <c r="T31" i="19"/>
  <c r="U31" i="19"/>
  <c r="V31" i="19"/>
  <c r="M32" i="19"/>
  <c r="N32" i="19"/>
  <c r="O32" i="19"/>
  <c r="P32" i="19"/>
  <c r="Q32" i="19"/>
  <c r="R32" i="19"/>
  <c r="S32" i="19"/>
  <c r="T32" i="19"/>
  <c r="U32" i="19"/>
  <c r="V32" i="19"/>
  <c r="M33" i="19"/>
  <c r="N33" i="19"/>
  <c r="O33" i="19"/>
  <c r="P33" i="19"/>
  <c r="Q33" i="19"/>
  <c r="R33" i="19"/>
  <c r="S33" i="19"/>
  <c r="T33" i="19"/>
  <c r="U33" i="19"/>
  <c r="V33" i="19"/>
  <c r="M34" i="19"/>
  <c r="N34" i="19"/>
  <c r="O34" i="19"/>
  <c r="P34" i="19"/>
  <c r="Q34" i="19"/>
  <c r="R34" i="19"/>
  <c r="S34" i="19"/>
  <c r="T34" i="19"/>
  <c r="U34" i="19"/>
  <c r="V34" i="19"/>
  <c r="M35" i="19"/>
  <c r="N35" i="19"/>
  <c r="O35" i="19"/>
  <c r="P35" i="19"/>
  <c r="Q35" i="19"/>
  <c r="R35" i="19"/>
  <c r="S35" i="19"/>
  <c r="T35" i="19"/>
  <c r="U35" i="19"/>
  <c r="V35" i="19"/>
  <c r="M37" i="19"/>
  <c r="N37" i="19"/>
  <c r="O37" i="19"/>
  <c r="P37" i="19"/>
  <c r="Q37" i="19"/>
  <c r="R37" i="19"/>
  <c r="S37" i="19"/>
  <c r="T37" i="19"/>
  <c r="U37" i="19"/>
  <c r="V37" i="19"/>
  <c r="M38" i="19"/>
  <c r="N38" i="19"/>
  <c r="O38" i="19"/>
  <c r="P38" i="19"/>
  <c r="Q38" i="19"/>
  <c r="R38" i="19"/>
  <c r="S38" i="19"/>
  <c r="T38" i="19"/>
  <c r="U38" i="19"/>
  <c r="V38" i="19"/>
  <c r="M39" i="19"/>
  <c r="N39" i="19"/>
  <c r="O39" i="19"/>
  <c r="P39" i="19"/>
  <c r="Q39" i="19"/>
  <c r="R39" i="19"/>
  <c r="S39" i="19"/>
  <c r="T39" i="19"/>
  <c r="U39" i="19"/>
  <c r="V39" i="19"/>
  <c r="M40" i="19"/>
  <c r="N40" i="19"/>
  <c r="O40" i="19"/>
  <c r="P40" i="19"/>
  <c r="Q40" i="19"/>
  <c r="R40" i="19"/>
  <c r="S40" i="19"/>
  <c r="T40" i="19"/>
  <c r="U40" i="19"/>
  <c r="V40" i="19"/>
  <c r="M41" i="19"/>
  <c r="N41" i="19"/>
  <c r="O41" i="19"/>
  <c r="P41" i="19"/>
  <c r="Q41" i="19"/>
  <c r="R41" i="19"/>
  <c r="S41" i="19"/>
  <c r="T41" i="19"/>
  <c r="U41" i="19"/>
  <c r="V41" i="19"/>
  <c r="M42" i="19"/>
  <c r="N42" i="19"/>
  <c r="O42" i="19"/>
  <c r="P42" i="19"/>
  <c r="Q42" i="19"/>
  <c r="R42" i="19"/>
  <c r="S42" i="19"/>
  <c r="T42" i="19"/>
  <c r="U42" i="19"/>
  <c r="V42" i="19"/>
  <c r="M43" i="19"/>
  <c r="N43" i="19"/>
  <c r="O43" i="19"/>
  <c r="P43" i="19"/>
  <c r="Q43" i="19"/>
  <c r="R43" i="19"/>
  <c r="S43" i="19"/>
  <c r="T43" i="19"/>
  <c r="U43" i="19"/>
  <c r="V43" i="19"/>
  <c r="M44" i="19"/>
  <c r="N44" i="19"/>
  <c r="O44" i="19"/>
  <c r="P44" i="19"/>
  <c r="Q44" i="19"/>
  <c r="R44" i="19"/>
  <c r="S44" i="19"/>
  <c r="T44" i="19"/>
  <c r="U44" i="19"/>
  <c r="V44" i="19"/>
  <c r="M45" i="19"/>
  <c r="N45" i="19"/>
  <c r="O45" i="19"/>
  <c r="P45" i="19"/>
  <c r="Q45" i="19"/>
  <c r="R45" i="19"/>
  <c r="S45" i="19"/>
  <c r="T45" i="19"/>
  <c r="U45" i="19"/>
  <c r="V45" i="19"/>
  <c r="M46" i="19"/>
  <c r="N46" i="19"/>
  <c r="O46" i="19"/>
  <c r="P46" i="19"/>
  <c r="Q46" i="19"/>
  <c r="R46" i="19"/>
  <c r="S46" i="19"/>
  <c r="T46" i="19"/>
  <c r="U46" i="19"/>
  <c r="V46" i="19"/>
  <c r="M47" i="19"/>
  <c r="N47" i="19"/>
  <c r="O47" i="19"/>
  <c r="P47" i="19"/>
  <c r="Q47" i="19"/>
  <c r="R47" i="19"/>
  <c r="S47" i="19"/>
  <c r="T47" i="19"/>
  <c r="U47" i="19"/>
  <c r="V47" i="19"/>
  <c r="M48" i="19"/>
  <c r="N48" i="19"/>
  <c r="O48" i="19"/>
  <c r="P48" i="19"/>
  <c r="Q48" i="19"/>
  <c r="R48" i="19"/>
  <c r="S48" i="19"/>
  <c r="T48" i="19"/>
  <c r="U48" i="19"/>
  <c r="V48" i="19"/>
  <c r="M49" i="19"/>
  <c r="N49" i="19"/>
  <c r="O49" i="19"/>
  <c r="P49" i="19"/>
  <c r="Q49" i="19"/>
  <c r="R49" i="19"/>
  <c r="S49" i="19"/>
  <c r="T49" i="19"/>
  <c r="U49" i="19"/>
  <c r="V49" i="19"/>
  <c r="M51" i="19"/>
  <c r="N51" i="19"/>
  <c r="O51" i="19"/>
  <c r="P51" i="19"/>
  <c r="Q51" i="19"/>
  <c r="R51" i="19"/>
  <c r="S51" i="19"/>
  <c r="T51" i="19"/>
  <c r="U51" i="19"/>
  <c r="V51" i="19"/>
  <c r="M52" i="19"/>
  <c r="N52" i="19"/>
  <c r="O52" i="19"/>
  <c r="P52" i="19"/>
  <c r="Q52" i="19"/>
  <c r="R52" i="19"/>
  <c r="S52" i="19"/>
  <c r="T52" i="19"/>
  <c r="U52" i="19"/>
  <c r="V52" i="19"/>
  <c r="M53" i="19"/>
  <c r="N53" i="19"/>
  <c r="O53" i="19"/>
  <c r="P53" i="19"/>
  <c r="Q53" i="19"/>
  <c r="R53" i="19"/>
  <c r="S53" i="19"/>
  <c r="T53" i="19"/>
  <c r="U53" i="19"/>
  <c r="V53" i="19"/>
  <c r="M54" i="19"/>
  <c r="N54" i="19"/>
  <c r="O54" i="19"/>
  <c r="P54" i="19"/>
  <c r="Q54" i="19"/>
  <c r="R54" i="19"/>
  <c r="S54" i="19"/>
  <c r="T54" i="19"/>
  <c r="U54" i="19"/>
  <c r="V54" i="19"/>
  <c r="M55" i="19"/>
  <c r="N55" i="19"/>
  <c r="O55" i="19"/>
  <c r="P55" i="19"/>
  <c r="Q55" i="19"/>
  <c r="R55" i="19"/>
  <c r="S55" i="19"/>
  <c r="T55" i="19"/>
  <c r="U55" i="19"/>
  <c r="V55" i="19"/>
  <c r="M56" i="19"/>
  <c r="N56" i="19"/>
  <c r="O56" i="19"/>
  <c r="P56" i="19"/>
  <c r="Q56" i="19"/>
  <c r="R56" i="19"/>
  <c r="S56" i="19"/>
  <c r="T56" i="19"/>
  <c r="U56" i="19"/>
  <c r="V56" i="19"/>
  <c r="M57" i="19"/>
  <c r="N57" i="19"/>
  <c r="O57" i="19"/>
  <c r="P57" i="19"/>
  <c r="Q57" i="19"/>
  <c r="R57" i="19"/>
  <c r="S57" i="19"/>
  <c r="T57" i="19"/>
  <c r="U57" i="19"/>
  <c r="V57" i="19"/>
  <c r="M58" i="19"/>
  <c r="N58" i="19"/>
  <c r="O58" i="19"/>
  <c r="P58" i="19"/>
  <c r="Q58" i="19"/>
  <c r="R58" i="19"/>
  <c r="S58" i="19"/>
  <c r="T58" i="19"/>
  <c r="U58" i="19"/>
  <c r="V58" i="19"/>
  <c r="M59" i="19"/>
  <c r="N59" i="19"/>
  <c r="O59" i="19"/>
  <c r="P59" i="19"/>
  <c r="Q59" i="19"/>
  <c r="R59" i="19"/>
  <c r="S59" i="19"/>
  <c r="T59" i="19"/>
  <c r="U59" i="19"/>
  <c r="V59" i="19"/>
  <c r="M60" i="19"/>
  <c r="N60" i="19"/>
  <c r="O60" i="19"/>
  <c r="P60" i="19"/>
  <c r="Q60" i="19"/>
  <c r="R60" i="19"/>
  <c r="S60" i="19"/>
  <c r="T60" i="19"/>
  <c r="U60" i="19"/>
  <c r="V60" i="19"/>
  <c r="M61" i="19"/>
  <c r="N61" i="19"/>
  <c r="O61" i="19"/>
  <c r="P61" i="19"/>
  <c r="Q61" i="19"/>
  <c r="R61" i="19"/>
  <c r="S61" i="19"/>
  <c r="T61" i="19"/>
  <c r="U61" i="19"/>
  <c r="V61" i="19"/>
  <c r="M62" i="19"/>
  <c r="N62" i="19"/>
  <c r="O62" i="19"/>
  <c r="P62" i="19"/>
  <c r="Q62" i="19"/>
  <c r="R62" i="19"/>
  <c r="S62" i="19"/>
  <c r="T62" i="19"/>
  <c r="U62" i="19"/>
  <c r="V62" i="19"/>
  <c r="M63" i="19"/>
  <c r="N63" i="19"/>
  <c r="O63" i="19"/>
  <c r="P63" i="19"/>
  <c r="Q63" i="19"/>
  <c r="R63" i="19"/>
  <c r="S63" i="19"/>
  <c r="T63" i="19"/>
  <c r="U63" i="19"/>
  <c r="V63" i="19"/>
  <c r="M65" i="19"/>
  <c r="N65" i="19"/>
  <c r="O65" i="19"/>
  <c r="P65" i="19"/>
  <c r="Q65" i="19"/>
  <c r="R65" i="19"/>
  <c r="S65" i="19"/>
  <c r="T65" i="19"/>
  <c r="U65" i="19"/>
  <c r="V65" i="19"/>
  <c r="M66" i="19"/>
  <c r="N66" i="19"/>
  <c r="O66" i="19"/>
  <c r="P66" i="19"/>
  <c r="Q66" i="19"/>
  <c r="R66" i="19"/>
  <c r="S66" i="19"/>
  <c r="T66" i="19"/>
  <c r="U66" i="19"/>
  <c r="V66" i="19"/>
  <c r="M67" i="19"/>
  <c r="N67" i="19"/>
  <c r="O67" i="19"/>
  <c r="P67" i="19"/>
  <c r="Q67" i="19"/>
  <c r="R67" i="19"/>
  <c r="S67" i="19"/>
  <c r="T67" i="19"/>
  <c r="U67" i="19"/>
  <c r="V67" i="19"/>
  <c r="M68" i="19"/>
  <c r="N68" i="19"/>
  <c r="O68" i="19"/>
  <c r="P68" i="19"/>
  <c r="Q68" i="19"/>
  <c r="R68" i="19"/>
  <c r="S68" i="19"/>
  <c r="T68" i="19"/>
  <c r="U68" i="19"/>
  <c r="V68" i="19"/>
  <c r="M69" i="19"/>
  <c r="N69" i="19"/>
  <c r="O69" i="19"/>
  <c r="P69" i="19"/>
  <c r="Q69" i="19"/>
  <c r="R69" i="19"/>
  <c r="S69" i="19"/>
  <c r="T69" i="19"/>
  <c r="U69" i="19"/>
  <c r="V69" i="19"/>
  <c r="M70" i="19"/>
  <c r="N70" i="19"/>
  <c r="O70" i="19"/>
  <c r="P70" i="19"/>
  <c r="Q70" i="19"/>
  <c r="R70" i="19"/>
  <c r="S70" i="19"/>
  <c r="T70" i="19"/>
  <c r="U70" i="19"/>
  <c r="V70" i="19"/>
  <c r="M71" i="19"/>
  <c r="N71" i="19"/>
  <c r="O71" i="19"/>
  <c r="P71" i="19"/>
  <c r="Q71" i="19"/>
  <c r="R71" i="19"/>
  <c r="S71" i="19"/>
  <c r="T71" i="19"/>
  <c r="U71" i="19"/>
  <c r="V71" i="19"/>
  <c r="M72" i="19"/>
  <c r="N72" i="19"/>
  <c r="O72" i="19"/>
  <c r="P72" i="19"/>
  <c r="Q72" i="19"/>
  <c r="R72" i="19"/>
  <c r="S72" i="19"/>
  <c r="T72" i="19"/>
  <c r="U72" i="19"/>
  <c r="V72" i="19"/>
  <c r="M73" i="19"/>
  <c r="N73" i="19"/>
  <c r="O73" i="19"/>
  <c r="P73" i="19"/>
  <c r="Q73" i="19"/>
  <c r="R73" i="19"/>
  <c r="S73" i="19"/>
  <c r="T73" i="19"/>
  <c r="U73" i="19"/>
  <c r="V73" i="19"/>
  <c r="M74" i="19"/>
  <c r="N74" i="19"/>
  <c r="O74" i="19"/>
  <c r="P74" i="19"/>
  <c r="Q74" i="19"/>
  <c r="R74" i="19"/>
  <c r="S74" i="19"/>
  <c r="T74" i="19"/>
  <c r="U74" i="19"/>
  <c r="V74" i="19"/>
  <c r="M75" i="19"/>
  <c r="N75" i="19"/>
  <c r="O75" i="19"/>
  <c r="P75" i="19"/>
  <c r="Q75" i="19"/>
  <c r="R75" i="19"/>
  <c r="S75" i="19"/>
  <c r="T75" i="19"/>
  <c r="U75" i="19"/>
  <c r="V75" i="19"/>
  <c r="M76" i="19"/>
  <c r="N76" i="19"/>
  <c r="O76" i="19"/>
  <c r="P76" i="19"/>
  <c r="Q76" i="19"/>
  <c r="R76" i="19"/>
  <c r="S76" i="19"/>
  <c r="T76" i="19"/>
  <c r="U76" i="19"/>
  <c r="V76" i="19"/>
  <c r="M77" i="19"/>
  <c r="N77" i="19"/>
  <c r="O77" i="19"/>
  <c r="P77" i="19"/>
  <c r="Q77" i="19"/>
  <c r="R77" i="19"/>
  <c r="S77" i="19"/>
  <c r="T77" i="19"/>
  <c r="U77" i="19"/>
  <c r="V77" i="19"/>
  <c r="N79" i="19"/>
  <c r="O79" i="19"/>
  <c r="P79" i="19"/>
  <c r="Q79" i="19"/>
  <c r="R79" i="19"/>
  <c r="S79" i="19"/>
  <c r="T79" i="19"/>
  <c r="U79" i="19"/>
  <c r="V79" i="19"/>
  <c r="M80" i="19"/>
  <c r="N80" i="19"/>
  <c r="O80" i="19"/>
  <c r="P80" i="19"/>
  <c r="Q80" i="19"/>
  <c r="R80" i="19"/>
  <c r="S80" i="19"/>
  <c r="T80" i="19"/>
  <c r="U80" i="19"/>
  <c r="V80" i="19"/>
  <c r="M81" i="19"/>
  <c r="N81" i="19"/>
  <c r="O81" i="19"/>
  <c r="P81" i="19"/>
  <c r="Q81" i="19"/>
  <c r="R81" i="19"/>
  <c r="S81" i="19"/>
  <c r="T81" i="19"/>
  <c r="U81" i="19"/>
  <c r="V81" i="19"/>
  <c r="M82" i="19"/>
  <c r="N82" i="19"/>
  <c r="O82" i="19"/>
  <c r="P82" i="19"/>
  <c r="Q82" i="19"/>
  <c r="R82" i="19"/>
  <c r="S82" i="19"/>
  <c r="T82" i="19"/>
  <c r="U82" i="19"/>
  <c r="V82" i="19"/>
  <c r="M83" i="19"/>
  <c r="N83" i="19"/>
  <c r="O83" i="19"/>
  <c r="P83" i="19"/>
  <c r="Q83" i="19"/>
  <c r="R83" i="19"/>
  <c r="S83" i="19"/>
  <c r="T83" i="19"/>
  <c r="U83" i="19"/>
  <c r="V83" i="19"/>
  <c r="M84" i="19"/>
  <c r="N84" i="19"/>
  <c r="O84" i="19"/>
  <c r="P84" i="19"/>
  <c r="Q84" i="19"/>
  <c r="R84" i="19"/>
  <c r="S84" i="19"/>
  <c r="T84" i="19"/>
  <c r="U84" i="19"/>
  <c r="V84" i="19"/>
  <c r="M85" i="19"/>
  <c r="N85" i="19"/>
  <c r="O85" i="19"/>
  <c r="P85" i="19"/>
  <c r="Q85" i="19"/>
  <c r="R85" i="19"/>
  <c r="S85" i="19"/>
  <c r="T85" i="19"/>
  <c r="U85" i="19"/>
  <c r="V85" i="19"/>
  <c r="M86" i="19"/>
  <c r="N86" i="19"/>
  <c r="O86" i="19"/>
  <c r="P86" i="19"/>
  <c r="Q86" i="19"/>
  <c r="R86" i="19"/>
  <c r="S86" i="19"/>
  <c r="T86" i="19"/>
  <c r="U86" i="19"/>
  <c r="V86" i="19"/>
  <c r="M87" i="19"/>
  <c r="N87" i="19"/>
  <c r="O87" i="19"/>
  <c r="P87" i="19"/>
  <c r="Q87" i="19"/>
  <c r="R87" i="19"/>
  <c r="S87" i="19"/>
  <c r="T87" i="19"/>
  <c r="U87" i="19"/>
  <c r="V87" i="19"/>
  <c r="M88" i="19"/>
  <c r="N88" i="19"/>
  <c r="O88" i="19"/>
  <c r="P88" i="19"/>
  <c r="Q88" i="19"/>
  <c r="R88" i="19"/>
  <c r="S88" i="19"/>
  <c r="T88" i="19"/>
  <c r="U88" i="19"/>
  <c r="V88" i="19"/>
  <c r="M89" i="19"/>
  <c r="N89" i="19"/>
  <c r="O89" i="19"/>
  <c r="P89" i="19"/>
  <c r="Q89" i="19"/>
  <c r="R89" i="19"/>
  <c r="S89" i="19"/>
  <c r="T89" i="19"/>
  <c r="U89" i="19"/>
  <c r="V89" i="19"/>
  <c r="M90" i="19"/>
  <c r="N90" i="19"/>
  <c r="O90" i="19"/>
  <c r="P90" i="19"/>
  <c r="Q90" i="19"/>
  <c r="R90" i="19"/>
  <c r="S90" i="19"/>
  <c r="T90" i="19"/>
  <c r="U90" i="19"/>
  <c r="V90" i="19"/>
  <c r="M91" i="19"/>
  <c r="N91" i="19"/>
  <c r="O91" i="19"/>
  <c r="P91" i="19"/>
  <c r="Q91" i="19"/>
  <c r="R91" i="19"/>
  <c r="S91" i="19"/>
  <c r="T91" i="19"/>
  <c r="U91" i="19"/>
  <c r="V91" i="19"/>
  <c r="M93" i="19"/>
  <c r="N93" i="19"/>
  <c r="O93" i="19"/>
  <c r="P93" i="19"/>
  <c r="Q93" i="19"/>
  <c r="R93" i="19"/>
  <c r="S93" i="19"/>
  <c r="T93" i="19"/>
  <c r="U93" i="19"/>
  <c r="V93" i="19"/>
  <c r="M94" i="19"/>
  <c r="N94" i="19"/>
  <c r="O94" i="19"/>
  <c r="P94" i="19"/>
  <c r="Q94" i="19"/>
  <c r="R94" i="19"/>
  <c r="S94" i="19"/>
  <c r="T94" i="19"/>
  <c r="U94" i="19"/>
  <c r="V94" i="19"/>
  <c r="M95" i="19"/>
  <c r="N95" i="19"/>
  <c r="O95" i="19"/>
  <c r="P95" i="19"/>
  <c r="Q95" i="19"/>
  <c r="R95" i="19"/>
  <c r="S95" i="19"/>
  <c r="T95" i="19"/>
  <c r="U95" i="19"/>
  <c r="V95" i="19"/>
  <c r="M96" i="19"/>
  <c r="N96" i="19"/>
  <c r="O96" i="19"/>
  <c r="P96" i="19"/>
  <c r="Q96" i="19"/>
  <c r="R96" i="19"/>
  <c r="S96" i="19"/>
  <c r="T96" i="19"/>
  <c r="U96" i="19"/>
  <c r="V96" i="19"/>
  <c r="M97" i="19"/>
  <c r="N97" i="19"/>
  <c r="O97" i="19"/>
  <c r="P97" i="19"/>
  <c r="Q97" i="19"/>
  <c r="R97" i="19"/>
  <c r="S97" i="19"/>
  <c r="T97" i="19"/>
  <c r="U97" i="19"/>
  <c r="V97" i="19"/>
  <c r="M98" i="19"/>
  <c r="N98" i="19"/>
  <c r="O98" i="19"/>
  <c r="P98" i="19"/>
  <c r="Q98" i="19"/>
  <c r="R98" i="19"/>
  <c r="S98" i="19"/>
  <c r="T98" i="19"/>
  <c r="U98" i="19"/>
  <c r="V98" i="19"/>
  <c r="M99" i="19"/>
  <c r="N99" i="19"/>
  <c r="O99" i="19"/>
  <c r="P99" i="19"/>
  <c r="Q99" i="19"/>
  <c r="R99" i="19"/>
  <c r="S99" i="19"/>
  <c r="T99" i="19"/>
  <c r="U99" i="19"/>
  <c r="V99" i="19"/>
  <c r="M100" i="19"/>
  <c r="N100" i="19"/>
  <c r="O100" i="19"/>
  <c r="P100" i="19"/>
  <c r="Q100" i="19"/>
  <c r="R100" i="19"/>
  <c r="S100" i="19"/>
  <c r="T100" i="19"/>
  <c r="U100" i="19"/>
  <c r="V100" i="19"/>
  <c r="M101" i="19"/>
  <c r="N101" i="19"/>
  <c r="O101" i="19"/>
  <c r="P101" i="19"/>
  <c r="Q101" i="19"/>
  <c r="R101" i="19"/>
  <c r="S101" i="19"/>
  <c r="T101" i="19"/>
  <c r="U101" i="19"/>
  <c r="V101" i="19"/>
  <c r="M102" i="19"/>
  <c r="N102" i="19"/>
  <c r="O102" i="19"/>
  <c r="P102" i="19"/>
  <c r="Q102" i="19"/>
  <c r="R102" i="19"/>
  <c r="S102" i="19"/>
  <c r="T102" i="19"/>
  <c r="U102" i="19"/>
  <c r="V102" i="19"/>
  <c r="M103" i="19"/>
  <c r="N103" i="19"/>
  <c r="O103" i="19"/>
  <c r="P103" i="19"/>
  <c r="Q103" i="19"/>
  <c r="R103" i="19"/>
  <c r="S103" i="19"/>
  <c r="T103" i="19"/>
  <c r="U103" i="19"/>
  <c r="V103" i="19"/>
  <c r="M104" i="19"/>
  <c r="N104" i="19"/>
  <c r="O104" i="19"/>
  <c r="P104" i="19"/>
  <c r="Q104" i="19"/>
  <c r="R104" i="19"/>
  <c r="S104" i="19"/>
  <c r="T104" i="19"/>
  <c r="U104" i="19"/>
  <c r="V104" i="19"/>
  <c r="M105" i="19"/>
  <c r="N105" i="19"/>
  <c r="O105" i="19"/>
  <c r="P105" i="19"/>
  <c r="Q105" i="19"/>
  <c r="R105" i="19"/>
  <c r="S105" i="19"/>
  <c r="T105" i="19"/>
  <c r="U105" i="19"/>
  <c r="V105" i="19"/>
  <c r="M110" i="19"/>
  <c r="N110" i="19"/>
  <c r="O110" i="19"/>
  <c r="P110" i="19"/>
  <c r="Q110" i="19"/>
  <c r="R110" i="19"/>
  <c r="S110" i="19"/>
  <c r="T110" i="19"/>
  <c r="U110" i="19"/>
  <c r="V110" i="19"/>
  <c r="M111" i="19"/>
  <c r="N111" i="19"/>
  <c r="O111" i="19"/>
  <c r="P111" i="19"/>
  <c r="Q111" i="19"/>
  <c r="R111" i="19"/>
  <c r="S111" i="19"/>
  <c r="T111" i="19"/>
  <c r="U111" i="19"/>
  <c r="V111" i="19"/>
  <c r="M112" i="19"/>
  <c r="N112" i="19"/>
  <c r="O112" i="19"/>
  <c r="P112" i="19"/>
  <c r="Q112" i="19"/>
  <c r="R112" i="19"/>
  <c r="S112" i="19"/>
  <c r="T112" i="19"/>
  <c r="U112" i="19"/>
  <c r="V112" i="19"/>
  <c r="M113" i="19"/>
  <c r="N113" i="19"/>
  <c r="O113" i="19"/>
  <c r="P113" i="19"/>
  <c r="Q113" i="19"/>
  <c r="R113" i="19"/>
  <c r="S113" i="19"/>
  <c r="T113" i="19"/>
  <c r="U113" i="19"/>
  <c r="V113" i="19"/>
  <c r="M114" i="19"/>
  <c r="N114" i="19"/>
  <c r="O114" i="19"/>
  <c r="P114" i="19"/>
  <c r="Q114" i="19"/>
  <c r="R114" i="19"/>
  <c r="S114" i="19"/>
  <c r="T114" i="19"/>
  <c r="U114" i="19"/>
  <c r="V114" i="19"/>
  <c r="M115" i="19"/>
  <c r="N115" i="19"/>
  <c r="O115" i="19"/>
  <c r="P115" i="19"/>
  <c r="Q115" i="19"/>
  <c r="R115" i="19"/>
  <c r="S115" i="19"/>
  <c r="T115" i="19"/>
  <c r="U115" i="19"/>
  <c r="V115" i="19"/>
  <c r="M116" i="19"/>
  <c r="N116" i="19"/>
  <c r="O116" i="19"/>
  <c r="P116" i="19"/>
  <c r="Q116" i="19"/>
  <c r="R116" i="19"/>
  <c r="S116" i="19"/>
  <c r="T116" i="19"/>
  <c r="U116" i="19"/>
  <c r="V116" i="19"/>
  <c r="M117" i="19"/>
  <c r="N117" i="19"/>
  <c r="O117" i="19"/>
  <c r="P117" i="19"/>
  <c r="Q117" i="19"/>
  <c r="R117" i="19"/>
  <c r="S117" i="19"/>
  <c r="T117" i="19"/>
  <c r="U117" i="19"/>
  <c r="V117" i="19"/>
  <c r="M118" i="19"/>
  <c r="N118" i="19"/>
  <c r="O118" i="19"/>
  <c r="P118" i="19"/>
  <c r="Q118" i="19"/>
  <c r="R118" i="19"/>
  <c r="S118" i="19"/>
  <c r="T118" i="19"/>
  <c r="U118" i="19"/>
  <c r="V118" i="19"/>
  <c r="M119" i="19"/>
  <c r="N119" i="19"/>
  <c r="O119" i="19"/>
  <c r="P119" i="19"/>
  <c r="Q119" i="19"/>
  <c r="R119" i="19"/>
  <c r="S119" i="19"/>
  <c r="T119" i="19"/>
  <c r="U119" i="19"/>
  <c r="V119" i="19"/>
  <c r="M120" i="19"/>
  <c r="N120" i="19"/>
  <c r="O120" i="19"/>
  <c r="P120" i="19"/>
  <c r="Q120" i="19"/>
  <c r="R120" i="19"/>
  <c r="S120" i="19"/>
  <c r="T120" i="19"/>
  <c r="U120" i="19"/>
  <c r="V120" i="19"/>
  <c r="M121" i="19"/>
  <c r="N121" i="19"/>
  <c r="O121" i="19"/>
  <c r="P121" i="19"/>
  <c r="Q121" i="19"/>
  <c r="R121" i="19"/>
  <c r="S121" i="19"/>
  <c r="T121" i="19"/>
  <c r="U121" i="19"/>
  <c r="V121" i="19"/>
  <c r="M122" i="19"/>
  <c r="N122" i="19"/>
  <c r="O122" i="19"/>
  <c r="P122" i="19"/>
  <c r="Q122" i="19"/>
  <c r="R122" i="19"/>
  <c r="S122" i="19"/>
  <c r="T122" i="19"/>
  <c r="U122" i="19"/>
  <c r="V122" i="19"/>
  <c r="M124" i="19"/>
  <c r="N124" i="19"/>
  <c r="O124" i="19"/>
  <c r="P124" i="19"/>
  <c r="Q124" i="19"/>
  <c r="R124" i="19"/>
  <c r="S124" i="19"/>
  <c r="T124" i="19"/>
  <c r="U124" i="19"/>
  <c r="V124" i="19"/>
  <c r="M125" i="19"/>
  <c r="N125" i="19"/>
  <c r="O125" i="19"/>
  <c r="P125" i="19"/>
  <c r="Q125" i="19"/>
  <c r="R125" i="19"/>
  <c r="S125" i="19"/>
  <c r="T125" i="19"/>
  <c r="U125" i="19"/>
  <c r="V125" i="19"/>
  <c r="M126" i="19"/>
  <c r="N126" i="19"/>
  <c r="O126" i="19"/>
  <c r="P126" i="19"/>
  <c r="Q126" i="19"/>
  <c r="R126" i="19"/>
  <c r="S126" i="19"/>
  <c r="T126" i="19"/>
  <c r="U126" i="19"/>
  <c r="V126" i="19"/>
  <c r="M127" i="19"/>
  <c r="N127" i="19"/>
  <c r="O127" i="19"/>
  <c r="P127" i="19"/>
  <c r="Q127" i="19"/>
  <c r="R127" i="19"/>
  <c r="S127" i="19"/>
  <c r="T127" i="19"/>
  <c r="U127" i="19"/>
  <c r="V127" i="19"/>
  <c r="M128" i="19"/>
  <c r="N128" i="19"/>
  <c r="O128" i="19"/>
  <c r="P128" i="19"/>
  <c r="Q128" i="19"/>
  <c r="R128" i="19"/>
  <c r="S128" i="19"/>
  <c r="T128" i="19"/>
  <c r="U128" i="19"/>
  <c r="V128" i="19"/>
  <c r="M129" i="19"/>
  <c r="N129" i="19"/>
  <c r="O129" i="19"/>
  <c r="P129" i="19"/>
  <c r="Q129" i="19"/>
  <c r="R129" i="19"/>
  <c r="S129" i="19"/>
  <c r="T129" i="19"/>
  <c r="U129" i="19"/>
  <c r="V129" i="19"/>
  <c r="M130" i="19"/>
  <c r="N130" i="19"/>
  <c r="O130" i="19"/>
  <c r="P130" i="19"/>
  <c r="Q130" i="19"/>
  <c r="R130" i="19"/>
  <c r="S130" i="19"/>
  <c r="T130" i="19"/>
  <c r="U130" i="19"/>
  <c r="V130" i="19"/>
  <c r="M131" i="19"/>
  <c r="N131" i="19"/>
  <c r="O131" i="19"/>
  <c r="P131" i="19"/>
  <c r="Q131" i="19"/>
  <c r="R131" i="19"/>
  <c r="S131" i="19"/>
  <c r="T131" i="19"/>
  <c r="U131" i="19"/>
  <c r="V131" i="19"/>
  <c r="M132" i="19"/>
  <c r="N132" i="19"/>
  <c r="O132" i="19"/>
  <c r="P132" i="19"/>
  <c r="Q132" i="19"/>
  <c r="R132" i="19"/>
  <c r="S132" i="19"/>
  <c r="T132" i="19"/>
  <c r="U132" i="19"/>
  <c r="V132" i="19"/>
  <c r="M133" i="19"/>
  <c r="N133" i="19"/>
  <c r="O133" i="19"/>
  <c r="P133" i="19"/>
  <c r="Q133" i="19"/>
  <c r="R133" i="19"/>
  <c r="S133" i="19"/>
  <c r="T133" i="19"/>
  <c r="U133" i="19"/>
  <c r="V133" i="19"/>
  <c r="M134" i="19"/>
  <c r="N134" i="19"/>
  <c r="O134" i="19"/>
  <c r="P134" i="19"/>
  <c r="Q134" i="19"/>
  <c r="R134" i="19"/>
  <c r="S134" i="19"/>
  <c r="T134" i="19"/>
  <c r="U134" i="19"/>
  <c r="V134" i="19"/>
  <c r="M135" i="19"/>
  <c r="N135" i="19"/>
  <c r="O135" i="19"/>
  <c r="P135" i="19"/>
  <c r="Q135" i="19"/>
  <c r="R135" i="19"/>
  <c r="S135" i="19"/>
  <c r="T135" i="19"/>
  <c r="U135" i="19"/>
  <c r="V135" i="19"/>
  <c r="M136" i="19"/>
  <c r="N136" i="19"/>
  <c r="O136" i="19"/>
  <c r="P136" i="19"/>
  <c r="Q136" i="19"/>
  <c r="R136" i="19"/>
  <c r="S136" i="19"/>
  <c r="T136" i="19"/>
  <c r="U136" i="19"/>
  <c r="V136" i="19"/>
  <c r="M138" i="19"/>
  <c r="N138" i="19"/>
  <c r="O138" i="19"/>
  <c r="P138" i="19"/>
  <c r="Q138" i="19"/>
  <c r="R138" i="19"/>
  <c r="S138" i="19"/>
  <c r="T138" i="19"/>
  <c r="U138" i="19"/>
  <c r="V138" i="19"/>
  <c r="M139" i="19"/>
  <c r="N139" i="19"/>
  <c r="O139" i="19"/>
  <c r="P139" i="19"/>
  <c r="Q139" i="19"/>
  <c r="R139" i="19"/>
  <c r="S139" i="19"/>
  <c r="T139" i="19"/>
  <c r="U139" i="19"/>
  <c r="V139" i="19"/>
  <c r="M140" i="19"/>
  <c r="N140" i="19"/>
  <c r="O140" i="19"/>
  <c r="P140" i="19"/>
  <c r="Q140" i="19"/>
  <c r="R140" i="19"/>
  <c r="S140" i="19"/>
  <c r="T140" i="19"/>
  <c r="U140" i="19"/>
  <c r="V140" i="19"/>
  <c r="M141" i="19"/>
  <c r="N141" i="19"/>
  <c r="O141" i="19"/>
  <c r="P141" i="19"/>
  <c r="Q141" i="19"/>
  <c r="R141" i="19"/>
  <c r="S141" i="19"/>
  <c r="T141" i="19"/>
  <c r="U141" i="19"/>
  <c r="V141" i="19"/>
  <c r="M142" i="19"/>
  <c r="N142" i="19"/>
  <c r="O142" i="19"/>
  <c r="P142" i="19"/>
  <c r="Q142" i="19"/>
  <c r="R142" i="19"/>
  <c r="S142" i="19"/>
  <c r="T142" i="19"/>
  <c r="U142" i="19"/>
  <c r="V142" i="19"/>
  <c r="M143" i="19"/>
  <c r="N143" i="19"/>
  <c r="O143" i="19"/>
  <c r="P143" i="19"/>
  <c r="Q143" i="19"/>
  <c r="R143" i="19"/>
  <c r="S143" i="19"/>
  <c r="T143" i="19"/>
  <c r="U143" i="19"/>
  <c r="V143" i="19"/>
  <c r="M144" i="19"/>
  <c r="N144" i="19"/>
  <c r="O144" i="19"/>
  <c r="P144" i="19"/>
  <c r="Q144" i="19"/>
  <c r="R144" i="19"/>
  <c r="S144" i="19"/>
  <c r="T144" i="19"/>
  <c r="U144" i="19"/>
  <c r="V144" i="19"/>
  <c r="M145" i="19"/>
  <c r="N145" i="19"/>
  <c r="O145" i="19"/>
  <c r="P145" i="19"/>
  <c r="Q145" i="19"/>
  <c r="R145" i="19"/>
  <c r="S145" i="19"/>
  <c r="T145" i="19"/>
  <c r="U145" i="19"/>
  <c r="V145" i="19"/>
  <c r="M146" i="19"/>
  <c r="N146" i="19"/>
  <c r="O146" i="19"/>
  <c r="P146" i="19"/>
  <c r="Q146" i="19"/>
  <c r="R146" i="19"/>
  <c r="S146" i="19"/>
  <c r="T146" i="19"/>
  <c r="U146" i="19"/>
  <c r="V146" i="19"/>
  <c r="M147" i="19"/>
  <c r="N147" i="19"/>
  <c r="O147" i="19"/>
  <c r="P147" i="19"/>
  <c r="Q147" i="19"/>
  <c r="R147" i="19"/>
  <c r="S147" i="19"/>
  <c r="T147" i="19"/>
  <c r="U147" i="19"/>
  <c r="V147" i="19"/>
  <c r="M148" i="19"/>
  <c r="N148" i="19"/>
  <c r="O148" i="19"/>
  <c r="P148" i="19"/>
  <c r="Q148" i="19"/>
  <c r="R148" i="19"/>
  <c r="S148" i="19"/>
  <c r="T148" i="19"/>
  <c r="U148" i="19"/>
  <c r="V148" i="19"/>
  <c r="M149" i="19"/>
  <c r="N149" i="19"/>
  <c r="O149" i="19"/>
  <c r="P149" i="19"/>
  <c r="Q149" i="19"/>
  <c r="R149" i="19"/>
  <c r="S149" i="19"/>
  <c r="T149" i="19"/>
  <c r="U149" i="19"/>
  <c r="V149" i="19"/>
  <c r="M150" i="19"/>
  <c r="N150" i="19"/>
  <c r="O150" i="19"/>
  <c r="P150" i="19"/>
  <c r="Q150" i="19"/>
  <c r="R150" i="19"/>
  <c r="S150" i="19"/>
  <c r="T150" i="19"/>
  <c r="U150" i="19"/>
  <c r="V150" i="19"/>
  <c r="M152" i="19"/>
  <c r="N152" i="19"/>
  <c r="O152" i="19"/>
  <c r="P152" i="19"/>
  <c r="Q152" i="19"/>
  <c r="R152" i="19"/>
  <c r="S152" i="19"/>
  <c r="T152" i="19"/>
  <c r="U152" i="19"/>
  <c r="V152" i="19"/>
  <c r="M153" i="19"/>
  <c r="N153" i="19"/>
  <c r="O153" i="19"/>
  <c r="P153" i="19"/>
  <c r="Q153" i="19"/>
  <c r="R153" i="19"/>
  <c r="S153" i="19"/>
  <c r="T153" i="19"/>
  <c r="U153" i="19"/>
  <c r="V153" i="19"/>
  <c r="M154" i="19"/>
  <c r="N154" i="19"/>
  <c r="O154" i="19"/>
  <c r="P154" i="19"/>
  <c r="Q154" i="19"/>
  <c r="R154" i="19"/>
  <c r="S154" i="19"/>
  <c r="T154" i="19"/>
  <c r="U154" i="19"/>
  <c r="V154" i="19"/>
  <c r="M155" i="19"/>
  <c r="N155" i="19"/>
  <c r="O155" i="19"/>
  <c r="P155" i="19"/>
  <c r="Q155" i="19"/>
  <c r="R155" i="19"/>
  <c r="S155" i="19"/>
  <c r="T155" i="19"/>
  <c r="U155" i="19"/>
  <c r="V155" i="19"/>
  <c r="M156" i="19"/>
  <c r="N156" i="19"/>
  <c r="O156" i="19"/>
  <c r="P156" i="19"/>
  <c r="Q156" i="19"/>
  <c r="R156" i="19"/>
  <c r="S156" i="19"/>
  <c r="T156" i="19"/>
  <c r="U156" i="19"/>
  <c r="V156" i="19"/>
  <c r="M157" i="19"/>
  <c r="N157" i="19"/>
  <c r="O157" i="19"/>
  <c r="P157" i="19"/>
  <c r="Q157" i="19"/>
  <c r="R157" i="19"/>
  <c r="S157" i="19"/>
  <c r="T157" i="19"/>
  <c r="U157" i="19"/>
  <c r="V157" i="19"/>
  <c r="M158" i="19"/>
  <c r="N158" i="19"/>
  <c r="O158" i="19"/>
  <c r="P158" i="19"/>
  <c r="Q158" i="19"/>
  <c r="R158" i="19"/>
  <c r="S158" i="19"/>
  <c r="T158" i="19"/>
  <c r="U158" i="19"/>
  <c r="V158" i="19"/>
  <c r="M159" i="19"/>
  <c r="N159" i="19"/>
  <c r="O159" i="19"/>
  <c r="P159" i="19"/>
  <c r="Q159" i="19"/>
  <c r="R159" i="19"/>
  <c r="S159" i="19"/>
  <c r="T159" i="19"/>
  <c r="U159" i="19"/>
  <c r="V159" i="19"/>
  <c r="M160" i="19"/>
  <c r="N160" i="19"/>
  <c r="O160" i="19"/>
  <c r="P160" i="19"/>
  <c r="Q160" i="19"/>
  <c r="R160" i="19"/>
  <c r="S160" i="19"/>
  <c r="T160" i="19"/>
  <c r="U160" i="19"/>
  <c r="V160" i="19"/>
  <c r="M161" i="19"/>
  <c r="N161" i="19"/>
  <c r="O161" i="19"/>
  <c r="P161" i="19"/>
  <c r="Q161" i="19"/>
  <c r="R161" i="19"/>
  <c r="S161" i="19"/>
  <c r="T161" i="19"/>
  <c r="U161" i="19"/>
  <c r="V161" i="19"/>
  <c r="M162" i="19"/>
  <c r="N162" i="19"/>
  <c r="O162" i="19"/>
  <c r="P162" i="19"/>
  <c r="Q162" i="19"/>
  <c r="R162" i="19"/>
  <c r="S162" i="19"/>
  <c r="T162" i="19"/>
  <c r="U162" i="19"/>
  <c r="V162" i="19"/>
  <c r="M163" i="19"/>
  <c r="N163" i="19"/>
  <c r="O163" i="19"/>
  <c r="P163" i="19"/>
  <c r="Q163" i="19"/>
  <c r="R163" i="19"/>
  <c r="S163" i="19"/>
  <c r="T163" i="19"/>
  <c r="U163" i="19"/>
  <c r="V163" i="19"/>
  <c r="M164" i="19"/>
  <c r="N164" i="19"/>
  <c r="O164" i="19"/>
  <c r="P164" i="19"/>
  <c r="Q164" i="19"/>
  <c r="R164" i="19"/>
  <c r="S164" i="19"/>
  <c r="T164" i="19"/>
  <c r="U164" i="19"/>
  <c r="V164" i="19"/>
  <c r="M166" i="19"/>
  <c r="N166" i="19"/>
  <c r="O166" i="19"/>
  <c r="P166" i="19"/>
  <c r="Q166" i="19"/>
  <c r="R166" i="19"/>
  <c r="S166" i="19"/>
  <c r="T166" i="19"/>
  <c r="U166" i="19"/>
  <c r="V166" i="19"/>
  <c r="M167" i="19"/>
  <c r="N167" i="19"/>
  <c r="O167" i="19"/>
  <c r="P167" i="19"/>
  <c r="Q167" i="19"/>
  <c r="R167" i="19"/>
  <c r="S167" i="19"/>
  <c r="T167" i="19"/>
  <c r="U167" i="19"/>
  <c r="V167" i="19"/>
  <c r="M168" i="19"/>
  <c r="N168" i="19"/>
  <c r="O168" i="19"/>
  <c r="P168" i="19"/>
  <c r="Q168" i="19"/>
  <c r="R168" i="19"/>
  <c r="S168" i="19"/>
  <c r="T168" i="19"/>
  <c r="U168" i="19"/>
  <c r="V168" i="19"/>
  <c r="M169" i="19"/>
  <c r="N169" i="19"/>
  <c r="O169" i="19"/>
  <c r="P169" i="19"/>
  <c r="Q169" i="19"/>
  <c r="R169" i="19"/>
  <c r="S169" i="19"/>
  <c r="T169" i="19"/>
  <c r="U169" i="19"/>
  <c r="V169" i="19"/>
  <c r="M170" i="19"/>
  <c r="N170" i="19"/>
  <c r="O170" i="19"/>
  <c r="P170" i="19"/>
  <c r="Q170" i="19"/>
  <c r="R170" i="19"/>
  <c r="S170" i="19"/>
  <c r="T170" i="19"/>
  <c r="U170" i="19"/>
  <c r="V170" i="19"/>
  <c r="M171" i="19"/>
  <c r="N171" i="19"/>
  <c r="O171" i="19"/>
  <c r="P171" i="19"/>
  <c r="Q171" i="19"/>
  <c r="R171" i="19"/>
  <c r="S171" i="19"/>
  <c r="T171" i="19"/>
  <c r="U171" i="19"/>
  <c r="V171" i="19"/>
  <c r="M172" i="19"/>
  <c r="N172" i="19"/>
  <c r="O172" i="19"/>
  <c r="P172" i="19"/>
  <c r="Q172" i="19"/>
  <c r="R172" i="19"/>
  <c r="S172" i="19"/>
  <c r="T172" i="19"/>
  <c r="U172" i="19"/>
  <c r="V172" i="19"/>
  <c r="M173" i="19"/>
  <c r="N173" i="19"/>
  <c r="O173" i="19"/>
  <c r="P173" i="19"/>
  <c r="Q173" i="19"/>
  <c r="R173" i="19"/>
  <c r="S173" i="19"/>
  <c r="T173" i="19"/>
  <c r="U173" i="19"/>
  <c r="V173" i="19"/>
  <c r="M174" i="19"/>
  <c r="N174" i="19"/>
  <c r="O174" i="19"/>
  <c r="P174" i="19"/>
  <c r="Q174" i="19"/>
  <c r="R174" i="19"/>
  <c r="S174" i="19"/>
  <c r="T174" i="19"/>
  <c r="U174" i="19"/>
  <c r="V174" i="19"/>
  <c r="M175" i="19"/>
  <c r="N175" i="19"/>
  <c r="O175" i="19"/>
  <c r="P175" i="19"/>
  <c r="Q175" i="19"/>
  <c r="R175" i="19"/>
  <c r="S175" i="19"/>
  <c r="T175" i="19"/>
  <c r="U175" i="19"/>
  <c r="V175" i="19"/>
  <c r="M176" i="19"/>
  <c r="N176" i="19"/>
  <c r="O176" i="19"/>
  <c r="P176" i="19"/>
  <c r="Q176" i="19"/>
  <c r="R176" i="19"/>
  <c r="S176" i="19"/>
  <c r="T176" i="19"/>
  <c r="U176" i="19"/>
  <c r="V176" i="19"/>
  <c r="M177" i="19"/>
  <c r="N177" i="19"/>
  <c r="O177" i="19"/>
  <c r="P177" i="19"/>
  <c r="Q177" i="19"/>
  <c r="R177" i="19"/>
  <c r="S177" i="19"/>
  <c r="T177" i="19"/>
  <c r="U177" i="19"/>
  <c r="V177" i="19"/>
  <c r="M178" i="19"/>
  <c r="N178" i="19"/>
  <c r="O178" i="19"/>
  <c r="P178" i="19"/>
  <c r="Q178" i="19"/>
  <c r="R178" i="19"/>
  <c r="S178" i="19"/>
  <c r="T178" i="19"/>
  <c r="U178" i="19"/>
  <c r="V178" i="19"/>
  <c r="M180" i="19"/>
  <c r="N180" i="19"/>
  <c r="O180" i="19"/>
  <c r="P180" i="19"/>
  <c r="Q180" i="19"/>
  <c r="R180" i="19"/>
  <c r="S180" i="19"/>
  <c r="T180" i="19"/>
  <c r="U180" i="19"/>
  <c r="V180" i="19"/>
  <c r="M181" i="19"/>
  <c r="N181" i="19"/>
  <c r="O181" i="19"/>
  <c r="P181" i="19"/>
  <c r="Q181" i="19"/>
  <c r="R181" i="19"/>
  <c r="S181" i="19"/>
  <c r="T181" i="19"/>
  <c r="U181" i="19"/>
  <c r="V181" i="19"/>
  <c r="M182" i="19"/>
  <c r="N182" i="19"/>
  <c r="O182" i="19"/>
  <c r="P182" i="19"/>
  <c r="Q182" i="19"/>
  <c r="R182" i="19"/>
  <c r="S182" i="19"/>
  <c r="T182" i="19"/>
  <c r="U182" i="19"/>
  <c r="V182" i="19"/>
  <c r="M183" i="19"/>
  <c r="N183" i="19"/>
  <c r="O183" i="19"/>
  <c r="P183" i="19"/>
  <c r="Q183" i="19"/>
  <c r="R183" i="19"/>
  <c r="S183" i="19"/>
  <c r="T183" i="19"/>
  <c r="U183" i="19"/>
  <c r="V183" i="19"/>
  <c r="M184" i="19"/>
  <c r="N184" i="19"/>
  <c r="O184" i="19"/>
  <c r="P184" i="19"/>
  <c r="Q184" i="19"/>
  <c r="R184" i="19"/>
  <c r="S184" i="19"/>
  <c r="T184" i="19"/>
  <c r="U184" i="19"/>
  <c r="V184" i="19"/>
  <c r="M185" i="19"/>
  <c r="N185" i="19"/>
  <c r="O185" i="19"/>
  <c r="P185" i="19"/>
  <c r="Q185" i="19"/>
  <c r="R185" i="19"/>
  <c r="S185" i="19"/>
  <c r="T185" i="19"/>
  <c r="U185" i="19"/>
  <c r="V185" i="19"/>
  <c r="M186" i="19"/>
  <c r="N186" i="19"/>
  <c r="O186" i="19"/>
  <c r="P186" i="19"/>
  <c r="Q186" i="19"/>
  <c r="R186" i="19"/>
  <c r="S186" i="19"/>
  <c r="T186" i="19"/>
  <c r="U186" i="19"/>
  <c r="V186" i="19"/>
  <c r="M187" i="19"/>
  <c r="N187" i="19"/>
  <c r="O187" i="19"/>
  <c r="P187" i="19"/>
  <c r="Q187" i="19"/>
  <c r="R187" i="19"/>
  <c r="S187" i="19"/>
  <c r="T187" i="19"/>
  <c r="U187" i="19"/>
  <c r="V187" i="19"/>
  <c r="M188" i="19"/>
  <c r="N188" i="19"/>
  <c r="O188" i="19"/>
  <c r="P188" i="19"/>
  <c r="Q188" i="19"/>
  <c r="R188" i="19"/>
  <c r="S188" i="19"/>
  <c r="T188" i="19"/>
  <c r="U188" i="19"/>
  <c r="V188" i="19"/>
  <c r="M189" i="19"/>
  <c r="N189" i="19"/>
  <c r="O189" i="19"/>
  <c r="P189" i="19"/>
  <c r="Q189" i="19"/>
  <c r="R189" i="19"/>
  <c r="S189" i="19"/>
  <c r="T189" i="19"/>
  <c r="U189" i="19"/>
  <c r="V189" i="19"/>
  <c r="M190" i="19"/>
  <c r="N190" i="19"/>
  <c r="O190" i="19"/>
  <c r="P190" i="19"/>
  <c r="Q190" i="19"/>
  <c r="R190" i="19"/>
  <c r="S190" i="19"/>
  <c r="T190" i="19"/>
  <c r="U190" i="19"/>
  <c r="V190" i="19"/>
  <c r="M191" i="19"/>
  <c r="N191" i="19"/>
  <c r="O191" i="19"/>
  <c r="P191" i="19"/>
  <c r="Q191" i="19"/>
  <c r="R191" i="19"/>
  <c r="S191" i="19"/>
  <c r="T191" i="19"/>
  <c r="U191" i="19"/>
  <c r="V191" i="19"/>
  <c r="M192" i="19"/>
  <c r="N192" i="19"/>
  <c r="O192" i="19"/>
  <c r="P192" i="19"/>
  <c r="Q192" i="19"/>
  <c r="R192" i="19"/>
  <c r="S192" i="19"/>
  <c r="T192" i="19"/>
  <c r="U192" i="19"/>
  <c r="V192" i="19"/>
  <c r="M194" i="19"/>
  <c r="N194" i="19"/>
  <c r="O194" i="19"/>
  <c r="P194" i="19"/>
  <c r="Q194" i="19"/>
  <c r="R194" i="19"/>
  <c r="S194" i="19"/>
  <c r="T194" i="19"/>
  <c r="U194" i="19"/>
  <c r="V194" i="19"/>
  <c r="M195" i="19"/>
  <c r="N195" i="19"/>
  <c r="O195" i="19"/>
  <c r="P195" i="19"/>
  <c r="Q195" i="19"/>
  <c r="R195" i="19"/>
  <c r="S195" i="19"/>
  <c r="T195" i="19"/>
  <c r="U195" i="19"/>
  <c r="V195" i="19"/>
  <c r="M196" i="19"/>
  <c r="N196" i="19"/>
  <c r="O196" i="19"/>
  <c r="P196" i="19"/>
  <c r="Q196" i="19"/>
  <c r="R196" i="19"/>
  <c r="S196" i="19"/>
  <c r="T196" i="19"/>
  <c r="U196" i="19"/>
  <c r="V196" i="19"/>
  <c r="M197" i="19"/>
  <c r="N197" i="19"/>
  <c r="O197" i="19"/>
  <c r="P197" i="19"/>
  <c r="Q197" i="19"/>
  <c r="R197" i="19"/>
  <c r="S197" i="19"/>
  <c r="T197" i="19"/>
  <c r="U197" i="19"/>
  <c r="V197" i="19"/>
  <c r="M198" i="19"/>
  <c r="N198" i="19"/>
  <c r="O198" i="19"/>
  <c r="P198" i="19"/>
  <c r="Q198" i="19"/>
  <c r="R198" i="19"/>
  <c r="S198" i="19"/>
  <c r="T198" i="19"/>
  <c r="U198" i="19"/>
  <c r="V198" i="19"/>
  <c r="M199" i="19"/>
  <c r="N199" i="19"/>
  <c r="O199" i="19"/>
  <c r="P199" i="19"/>
  <c r="Q199" i="19"/>
  <c r="R199" i="19"/>
  <c r="S199" i="19"/>
  <c r="T199" i="19"/>
  <c r="U199" i="19"/>
  <c r="V199" i="19"/>
  <c r="M200" i="19"/>
  <c r="N200" i="19"/>
  <c r="O200" i="19"/>
  <c r="P200" i="19"/>
  <c r="Q200" i="19"/>
  <c r="R200" i="19"/>
  <c r="S200" i="19"/>
  <c r="T200" i="19"/>
  <c r="U200" i="19"/>
  <c r="V200" i="19"/>
  <c r="M201" i="19"/>
  <c r="N201" i="19"/>
  <c r="O201" i="19"/>
  <c r="P201" i="19"/>
  <c r="Q201" i="19"/>
  <c r="R201" i="19"/>
  <c r="S201" i="19"/>
  <c r="T201" i="19"/>
  <c r="U201" i="19"/>
  <c r="V201" i="19"/>
  <c r="M202" i="19"/>
  <c r="N202" i="19"/>
  <c r="O202" i="19"/>
  <c r="P202" i="19"/>
  <c r="Q202" i="19"/>
  <c r="R202" i="19"/>
  <c r="S202" i="19"/>
  <c r="T202" i="19"/>
  <c r="U202" i="19"/>
  <c r="V202" i="19"/>
  <c r="M203" i="19"/>
  <c r="N203" i="19"/>
  <c r="O203" i="19"/>
  <c r="P203" i="19"/>
  <c r="Q203" i="19"/>
  <c r="R203" i="19"/>
  <c r="S203" i="19"/>
  <c r="T203" i="19"/>
  <c r="U203" i="19"/>
  <c r="V203" i="19"/>
  <c r="M204" i="19"/>
  <c r="N204" i="19"/>
  <c r="O204" i="19"/>
  <c r="P204" i="19"/>
  <c r="Q204" i="19"/>
  <c r="R204" i="19"/>
  <c r="S204" i="19"/>
  <c r="T204" i="19"/>
  <c r="U204" i="19"/>
  <c r="V204" i="19"/>
  <c r="M205" i="19"/>
  <c r="N205" i="19"/>
  <c r="O205" i="19"/>
  <c r="P205" i="19"/>
  <c r="Q205" i="19"/>
  <c r="R205" i="19"/>
  <c r="S205" i="19"/>
  <c r="T205" i="19"/>
  <c r="U205" i="19"/>
  <c r="V205" i="19"/>
  <c r="M206" i="19"/>
  <c r="N206" i="19"/>
  <c r="O206" i="19"/>
  <c r="P206" i="19"/>
  <c r="Q206" i="19"/>
  <c r="R206" i="19"/>
  <c r="S206" i="19"/>
  <c r="T206" i="19"/>
  <c r="U206" i="19"/>
  <c r="V206" i="19"/>
  <c r="H69" i="14" l="1"/>
  <c r="J69" i="14"/>
  <c r="G81" i="6" l="1"/>
  <c r="E3" i="10" l="1"/>
  <c r="G7" i="4"/>
  <c r="G13" i="1" l="1"/>
  <c r="I13" i="1" s="1"/>
  <c r="G14" i="1"/>
  <c r="I14" i="1" s="1"/>
  <c r="G15" i="1"/>
  <c r="I15" i="1" s="1"/>
  <c r="G16" i="1"/>
  <c r="I16" i="1" s="1"/>
  <c r="H169" i="14" l="1"/>
  <c r="J169" i="14" s="1"/>
  <c r="H168" i="14"/>
  <c r="J168" i="14" s="1"/>
  <c r="G9" i="16" l="1"/>
  <c r="G10" i="16"/>
  <c r="G55" i="16" l="1"/>
  <c r="G54" i="16"/>
  <c r="I54" i="16" s="1"/>
  <c r="I55" i="16" l="1"/>
  <c r="G97" i="1"/>
  <c r="I97" i="1" s="1"/>
  <c r="H109" i="14" l="1"/>
  <c r="J109" i="14" s="1"/>
  <c r="H110" i="14"/>
  <c r="J110" i="14" s="1"/>
  <c r="H111" i="14"/>
  <c r="J111" i="14" s="1"/>
  <c r="H112" i="14"/>
  <c r="J112" i="14" s="1"/>
  <c r="H113" i="14"/>
  <c r="J113" i="14"/>
  <c r="H108" i="14"/>
  <c r="J108" i="14" s="1"/>
  <c r="H97" i="14"/>
  <c r="J97" i="14" s="1"/>
  <c r="H98" i="14"/>
  <c r="J98" i="14" s="1"/>
  <c r="H99" i="14"/>
  <c r="J99" i="14" s="1"/>
  <c r="H100" i="14"/>
  <c r="J100" i="14" s="1"/>
  <c r="H101" i="14"/>
  <c r="J101" i="14" s="1"/>
  <c r="H102" i="14"/>
  <c r="J102" i="14" s="1"/>
  <c r="H103" i="14"/>
  <c r="J103" i="14" s="1"/>
  <c r="H95" i="14"/>
  <c r="J95" i="14" s="1"/>
  <c r="H96" i="14"/>
  <c r="J96" i="14" s="1"/>
  <c r="G67" i="2"/>
  <c r="I67" i="2" s="1"/>
  <c r="G49" i="2" l="1"/>
  <c r="I49" i="2" s="1"/>
  <c r="G15" i="18" l="1"/>
  <c r="G16" i="18"/>
  <c r="G17" i="18"/>
  <c r="G18" i="18"/>
  <c r="G19" i="18"/>
  <c r="G20" i="18"/>
  <c r="G14" i="18"/>
  <c r="G13" i="18"/>
  <c r="G12" i="18"/>
  <c r="G11" i="18"/>
  <c r="G10" i="18"/>
  <c r="I10" i="18" s="1"/>
  <c r="H136" i="14"/>
  <c r="I20" i="18" l="1"/>
  <c r="I19" i="18"/>
  <c r="I18" i="18"/>
  <c r="I17" i="18"/>
  <c r="I16" i="18"/>
  <c r="I15" i="18"/>
  <c r="I14" i="18"/>
  <c r="I13" i="18"/>
  <c r="I12" i="18"/>
  <c r="I11" i="18"/>
  <c r="H71" i="14" l="1"/>
  <c r="H72" i="14"/>
  <c r="H73" i="14"/>
  <c r="H74" i="14"/>
  <c r="H75" i="14"/>
  <c r="G114" i="7" l="1"/>
  <c r="G9" i="7" l="1"/>
  <c r="G8" i="4"/>
  <c r="G53" i="16" l="1"/>
  <c r="I53" i="16" s="1"/>
  <c r="G51" i="16"/>
  <c r="I51" i="16" s="1"/>
  <c r="G50" i="16"/>
  <c r="I50" i="16" s="1"/>
  <c r="G48" i="16"/>
  <c r="I48" i="16" s="1"/>
  <c r="G47" i="16"/>
  <c r="I47" i="16" s="1"/>
  <c r="G46" i="16"/>
  <c r="I46" i="16" s="1"/>
  <c r="G45" i="16"/>
  <c r="I45" i="16" s="1"/>
  <c r="G44" i="16"/>
  <c r="I44" i="16" s="1"/>
  <c r="G43" i="16"/>
  <c r="I43" i="16" s="1"/>
  <c r="G41" i="16"/>
  <c r="I41" i="16" s="1"/>
  <c r="G39" i="16"/>
  <c r="I39" i="16" s="1"/>
  <c r="G37" i="16"/>
  <c r="I37" i="16" s="1"/>
  <c r="G36" i="16"/>
  <c r="I36" i="16" s="1"/>
  <c r="G35" i="16"/>
  <c r="I35" i="16" s="1"/>
  <c r="G33" i="16"/>
  <c r="I33" i="16" s="1"/>
  <c r="G32" i="16"/>
  <c r="I32" i="16" s="1"/>
  <c r="G30" i="16"/>
  <c r="I30" i="16" s="1"/>
  <c r="G29" i="16"/>
  <c r="I29" i="16" s="1"/>
  <c r="G27" i="16"/>
  <c r="I27" i="16" s="1"/>
  <c r="G26" i="16"/>
  <c r="I26" i="16" s="1"/>
  <c r="G25" i="16"/>
  <c r="I25" i="16" s="1"/>
  <c r="G23" i="16"/>
  <c r="I23" i="16" s="1"/>
  <c r="G22" i="16"/>
  <c r="I22" i="16" s="1"/>
  <c r="G21" i="16"/>
  <c r="I21" i="16" s="1"/>
  <c r="G20" i="16"/>
  <c r="I20" i="16" s="1"/>
  <c r="G19" i="16"/>
  <c r="I19" i="16" s="1"/>
  <c r="G18" i="16"/>
  <c r="I18" i="16" s="1"/>
  <c r="G16" i="16"/>
  <c r="I16" i="16" s="1"/>
  <c r="G15" i="16"/>
  <c r="I15" i="16" s="1"/>
  <c r="G14" i="16"/>
  <c r="I14" i="16" s="1"/>
  <c r="G13" i="16"/>
  <c r="I13" i="16" s="1"/>
  <c r="G11" i="16"/>
  <c r="I11" i="16" s="1"/>
  <c r="I10" i="16"/>
  <c r="I9" i="16"/>
  <c r="D5" i="16" s="1"/>
  <c r="G340" i="4" l="1"/>
  <c r="G16" i="4"/>
  <c r="G51" i="9" l="1"/>
  <c r="H9" i="10"/>
  <c r="H8" i="10"/>
  <c r="H10" i="10"/>
  <c r="H12" i="10"/>
  <c r="H7" i="10"/>
  <c r="J7" i="10" s="1"/>
  <c r="G7" i="9" l="1"/>
  <c r="G60" i="6" l="1"/>
  <c r="I60" i="6" s="1"/>
  <c r="G11" i="11" l="1"/>
  <c r="I11" i="11" s="1"/>
  <c r="G14" i="11" l="1"/>
  <c r="I14" i="11" s="1"/>
  <c r="G10" i="11" l="1"/>
  <c r="I10" i="11" s="1"/>
  <c r="D6" i="11" s="1"/>
  <c r="H9" i="14" l="1"/>
  <c r="H181" i="14"/>
  <c r="J181" i="14" s="1"/>
  <c r="H179" i="14"/>
  <c r="J179" i="14" s="1"/>
  <c r="H173" i="14"/>
  <c r="J173" i="14" s="1"/>
  <c r="H177" i="14"/>
  <c r="J177" i="14" s="1"/>
  <c r="E5" i="14" s="1"/>
  <c r="H175" i="14"/>
  <c r="J175" i="14" s="1"/>
  <c r="H171" i="14"/>
  <c r="J171" i="14" s="1"/>
  <c r="J136" i="14" l="1"/>
  <c r="H137" i="14"/>
  <c r="J137" i="14" s="1"/>
  <c r="H138" i="14"/>
  <c r="J138" i="14" s="1"/>
  <c r="H139" i="14"/>
  <c r="J139" i="14" s="1"/>
  <c r="H140" i="14"/>
  <c r="J140" i="14" s="1"/>
  <c r="H141" i="14"/>
  <c r="J141" i="14" s="1"/>
  <c r="H166" i="14" l="1"/>
  <c r="J166" i="14" s="1"/>
  <c r="H165" i="14"/>
  <c r="J165" i="14" s="1"/>
  <c r="H157" i="14"/>
  <c r="J157" i="14" s="1"/>
  <c r="H158" i="14"/>
  <c r="J158" i="14" s="1"/>
  <c r="H159" i="14"/>
  <c r="J159" i="14" s="1"/>
  <c r="H160" i="14"/>
  <c r="J160" i="14" s="1"/>
  <c r="H161" i="14"/>
  <c r="J161" i="14" s="1"/>
  <c r="H162" i="14"/>
  <c r="J162" i="14" s="1"/>
  <c r="H163" i="14"/>
  <c r="J163" i="14" s="1"/>
  <c r="H150" i="14"/>
  <c r="J150" i="14" s="1"/>
  <c r="H151" i="14"/>
  <c r="J151" i="14" s="1"/>
  <c r="H152" i="14"/>
  <c r="J152" i="14" s="1"/>
  <c r="H153" i="14"/>
  <c r="J153" i="14" s="1"/>
  <c r="H154" i="14"/>
  <c r="J154" i="14" s="1"/>
  <c r="H155" i="14"/>
  <c r="J155" i="14" s="1"/>
  <c r="H143" i="14"/>
  <c r="J143" i="14" s="1"/>
  <c r="H144" i="14"/>
  <c r="J144" i="14" s="1"/>
  <c r="H145" i="14"/>
  <c r="J145" i="14" s="1"/>
  <c r="H146" i="14"/>
  <c r="J146" i="14" s="1"/>
  <c r="H147" i="14"/>
  <c r="J147" i="14" s="1"/>
  <c r="H148" i="14"/>
  <c r="J148" i="14" s="1"/>
  <c r="H132" i="14" l="1"/>
  <c r="J132" i="14" s="1"/>
  <c r="H133" i="14"/>
  <c r="J133" i="14" s="1"/>
  <c r="H134" i="14"/>
  <c r="J134" i="14" s="1"/>
  <c r="H130" i="14"/>
  <c r="J130" i="14" s="1"/>
  <c r="H129" i="14"/>
  <c r="J129" i="14" s="1"/>
  <c r="H122" i="14"/>
  <c r="J122" i="14" s="1"/>
  <c r="H123" i="14"/>
  <c r="J123" i="14" s="1"/>
  <c r="H124" i="14"/>
  <c r="J124" i="14" s="1"/>
  <c r="H125" i="14"/>
  <c r="J125" i="14" s="1"/>
  <c r="H126" i="14"/>
  <c r="J126" i="14" s="1"/>
  <c r="H127" i="14"/>
  <c r="J127" i="14" s="1"/>
  <c r="H120" i="14"/>
  <c r="J120" i="14" s="1"/>
  <c r="H119" i="14"/>
  <c r="J119" i="14" s="1"/>
  <c r="H118" i="14"/>
  <c r="J118" i="14" s="1"/>
  <c r="H117" i="14"/>
  <c r="J117" i="14" s="1"/>
  <c r="H116" i="14"/>
  <c r="J116" i="14" s="1"/>
  <c r="H115" i="14"/>
  <c r="J115" i="14" s="1"/>
  <c r="H105" i="14"/>
  <c r="J105" i="14" s="1"/>
  <c r="H106" i="14"/>
  <c r="J106" i="14" s="1"/>
  <c r="H94" i="14"/>
  <c r="J94" i="14" s="1"/>
  <c r="H87" i="14"/>
  <c r="J87" i="14" s="1"/>
  <c r="H88" i="14"/>
  <c r="J88" i="14" s="1"/>
  <c r="H89" i="14"/>
  <c r="J89" i="14" s="1"/>
  <c r="H90" i="14"/>
  <c r="J90" i="14" s="1"/>
  <c r="H91" i="14"/>
  <c r="J91" i="14" s="1"/>
  <c r="H92" i="14"/>
  <c r="J92" i="14" s="1"/>
  <c r="H81" i="14"/>
  <c r="J81" i="14" s="1"/>
  <c r="H82" i="14"/>
  <c r="J82" i="14" s="1"/>
  <c r="H83" i="14"/>
  <c r="J83" i="14" s="1"/>
  <c r="H84" i="14"/>
  <c r="J84" i="14" s="1"/>
  <c r="H85" i="14"/>
  <c r="J85" i="14" s="1"/>
  <c r="H80" i="14"/>
  <c r="J80" i="14" s="1"/>
  <c r="H59" i="14" l="1"/>
  <c r="J59" i="14" s="1"/>
  <c r="H61" i="14"/>
  <c r="J61" i="14" s="1"/>
  <c r="H63" i="14"/>
  <c r="J63" i="14" s="1"/>
  <c r="H65" i="14"/>
  <c r="J65" i="14" s="1"/>
  <c r="H67" i="14"/>
  <c r="J67" i="14" s="1"/>
  <c r="J71" i="14"/>
  <c r="J72" i="14"/>
  <c r="J73" i="14"/>
  <c r="J74" i="14"/>
  <c r="J75" i="14"/>
  <c r="H77" i="14"/>
  <c r="J77" i="14" s="1"/>
  <c r="H78" i="14"/>
  <c r="J78" i="14" s="1"/>
  <c r="H57" i="14"/>
  <c r="J57" i="14" s="1"/>
  <c r="H49" i="14"/>
  <c r="J49" i="14" s="1"/>
  <c r="H51" i="14"/>
  <c r="J51" i="14" s="1"/>
  <c r="H53" i="14"/>
  <c r="J53" i="14" s="1"/>
  <c r="H55" i="14"/>
  <c r="J55" i="14" s="1"/>
  <c r="H47" i="14"/>
  <c r="J47" i="14" s="1"/>
  <c r="H45" i="14"/>
  <c r="J45" i="14" s="1"/>
  <c r="H43" i="14"/>
  <c r="J43" i="14" s="1"/>
  <c r="H41" i="14"/>
  <c r="J41" i="14" s="1"/>
  <c r="H39" i="14"/>
  <c r="J39" i="14" s="1"/>
  <c r="J9" i="14"/>
  <c r="G9" i="8"/>
  <c r="I9" i="8" s="1"/>
  <c r="H10" i="14" l="1"/>
  <c r="J10" i="14" s="1"/>
  <c r="H12" i="14"/>
  <c r="J12" i="14" s="1"/>
  <c r="H13" i="14"/>
  <c r="J13" i="14" s="1"/>
  <c r="H15" i="14"/>
  <c r="J15" i="14" s="1"/>
  <c r="H16" i="14"/>
  <c r="J16" i="14" s="1"/>
  <c r="H18" i="14"/>
  <c r="J18" i="14" s="1"/>
  <c r="H19" i="14"/>
  <c r="J19" i="14" s="1"/>
  <c r="H21" i="14"/>
  <c r="J21" i="14" s="1"/>
  <c r="H22" i="14"/>
  <c r="J22" i="14" s="1"/>
  <c r="H24" i="14"/>
  <c r="J24" i="14" s="1"/>
  <c r="H25" i="14"/>
  <c r="J25" i="14" s="1"/>
  <c r="H27" i="14"/>
  <c r="J27" i="14" s="1"/>
  <c r="H28" i="14"/>
  <c r="J28" i="14" s="1"/>
  <c r="H30" i="14"/>
  <c r="J30" i="14" s="1"/>
  <c r="H31" i="14"/>
  <c r="J31" i="14" s="1"/>
  <c r="H33" i="14"/>
  <c r="J33" i="14" s="1"/>
  <c r="H34" i="14"/>
  <c r="J34" i="14" s="1"/>
  <c r="H36" i="14"/>
  <c r="J36" i="14" s="1"/>
  <c r="H37" i="14"/>
  <c r="J37" i="14" s="1"/>
  <c r="G54" i="8"/>
  <c r="I54" i="8" s="1"/>
  <c r="G51" i="8"/>
  <c r="I51" i="8" s="1"/>
  <c r="G52" i="8"/>
  <c r="I52" i="8" s="1"/>
  <c r="G42" i="8"/>
  <c r="I42" i="8" s="1"/>
  <c r="G37" i="8"/>
  <c r="I37" i="8" s="1"/>
  <c r="G40" i="8"/>
  <c r="I40" i="8" s="1"/>
  <c r="G38" i="8"/>
  <c r="I38" i="8" s="1"/>
  <c r="G36" i="8"/>
  <c r="I36" i="8" s="1"/>
  <c r="G32" i="8" l="1"/>
  <c r="I32" i="8" s="1"/>
  <c r="G33" i="8"/>
  <c r="I33" i="8" s="1"/>
  <c r="G34" i="8"/>
  <c r="I34" i="8" s="1"/>
  <c r="G8" i="2" l="1"/>
  <c r="G10" i="7"/>
  <c r="I10" i="7" s="1"/>
  <c r="G11" i="7"/>
  <c r="I11" i="7" s="1"/>
  <c r="G12" i="7"/>
  <c r="I12" i="7" s="1"/>
  <c r="G13" i="7"/>
  <c r="I13" i="7" s="1"/>
  <c r="G15" i="7"/>
  <c r="I15" i="7" s="1"/>
  <c r="G16" i="7"/>
  <c r="I16" i="7" s="1"/>
  <c r="G17" i="7"/>
  <c r="I17" i="7" s="1"/>
  <c r="G19" i="7"/>
  <c r="I19" i="7" s="1"/>
  <c r="G20" i="7"/>
  <c r="I20" i="7" s="1"/>
  <c r="G21" i="7"/>
  <c r="I21" i="7" s="1"/>
  <c r="G22" i="7"/>
  <c r="I22" i="7" s="1"/>
  <c r="G24" i="7"/>
  <c r="I24" i="7" s="1"/>
  <c r="G25" i="7"/>
  <c r="I25" i="7" s="1"/>
  <c r="G26" i="7"/>
  <c r="I26" i="7" s="1"/>
  <c r="G27" i="7"/>
  <c r="I27" i="7" s="1"/>
  <c r="G28" i="7"/>
  <c r="I28" i="7" s="1"/>
  <c r="G30" i="7"/>
  <c r="I30" i="7" s="1"/>
  <c r="G31" i="7"/>
  <c r="I31" i="7" s="1"/>
  <c r="G32" i="7"/>
  <c r="I32" i="7" s="1"/>
  <c r="G33" i="7"/>
  <c r="I33" i="7" s="1"/>
  <c r="G34" i="7"/>
  <c r="I34" i="7" s="1"/>
  <c r="G36" i="7"/>
  <c r="I36" i="7" s="1"/>
  <c r="G37" i="7"/>
  <c r="I37" i="7" s="1"/>
  <c r="G38" i="7"/>
  <c r="I38" i="7" s="1"/>
  <c r="G40" i="7"/>
  <c r="I40" i="7" s="1"/>
  <c r="G41" i="7"/>
  <c r="I41" i="7" s="1"/>
  <c r="G42" i="7"/>
  <c r="G43" i="7"/>
  <c r="I43" i="7" s="1"/>
  <c r="G44" i="7"/>
  <c r="I44" i="7" s="1"/>
  <c r="G45" i="7"/>
  <c r="I45" i="7" s="1"/>
  <c r="G46" i="7"/>
  <c r="I46" i="7" s="1"/>
  <c r="G47" i="7"/>
  <c r="I47" i="7" s="1"/>
  <c r="G48" i="7"/>
  <c r="I48" i="7" s="1"/>
  <c r="G49" i="7"/>
  <c r="I49" i="7" s="1"/>
  <c r="G51" i="7"/>
  <c r="I51" i="7" s="1"/>
  <c r="G52" i="7"/>
  <c r="I52" i="7" s="1"/>
  <c r="G53" i="7"/>
  <c r="I53" i="7" s="1"/>
  <c r="G54" i="7"/>
  <c r="I54" i="7" s="1"/>
  <c r="G55" i="7"/>
  <c r="I55" i="7" s="1"/>
  <c r="G56" i="7"/>
  <c r="I56" i="7" s="1"/>
  <c r="G57" i="7"/>
  <c r="I57" i="7" s="1"/>
  <c r="G58" i="7"/>
  <c r="I58" i="7" s="1"/>
  <c r="G60" i="7"/>
  <c r="I60" i="7" s="1"/>
  <c r="G61" i="7"/>
  <c r="I61" i="7" s="1"/>
  <c r="G62" i="7"/>
  <c r="I62" i="7" s="1"/>
  <c r="G64" i="7"/>
  <c r="I64" i="7" s="1"/>
  <c r="G66" i="7"/>
  <c r="I66" i="7" s="1"/>
  <c r="G67" i="7"/>
  <c r="I67" i="7" s="1"/>
  <c r="G68" i="7"/>
  <c r="I68" i="7" s="1"/>
  <c r="G69" i="7"/>
  <c r="I69" i="7" s="1"/>
  <c r="G71" i="7"/>
  <c r="I71" i="7" s="1"/>
  <c r="G72" i="7"/>
  <c r="I72" i="7" s="1"/>
  <c r="G74" i="7"/>
  <c r="I74" i="7" s="1"/>
  <c r="G75" i="7"/>
  <c r="I75" i="7" s="1"/>
  <c r="G76" i="7"/>
  <c r="I76" i="7" s="1"/>
  <c r="G77" i="7"/>
  <c r="I77" i="7" s="1"/>
  <c r="G78" i="7"/>
  <c r="I78" i="7" s="1"/>
  <c r="G80" i="7"/>
  <c r="I80" i="7" s="1"/>
  <c r="G81" i="7"/>
  <c r="I81" i="7" s="1"/>
  <c r="G82" i="7"/>
  <c r="I82" i="7" s="1"/>
  <c r="G83" i="7"/>
  <c r="I83" i="7" s="1"/>
  <c r="G85" i="7"/>
  <c r="I85" i="7" s="1"/>
  <c r="G86" i="7"/>
  <c r="I86" i="7" s="1"/>
  <c r="G87" i="7"/>
  <c r="I87" i="7" s="1"/>
  <c r="G88" i="7"/>
  <c r="I88" i="7" s="1"/>
  <c r="G90" i="7"/>
  <c r="I90" i="7" s="1"/>
  <c r="G91" i="7"/>
  <c r="I91" i="7" s="1"/>
  <c r="G92" i="7"/>
  <c r="I92" i="7" s="1"/>
  <c r="G93" i="7"/>
  <c r="I93" i="7" s="1"/>
  <c r="G95" i="7"/>
  <c r="I95" i="7" s="1"/>
  <c r="G96" i="7"/>
  <c r="I96" i="7" s="1"/>
  <c r="G98" i="7"/>
  <c r="I98" i="7" s="1"/>
  <c r="G99" i="7"/>
  <c r="I99" i="7" s="1"/>
  <c r="G100" i="7"/>
  <c r="I100" i="7" s="1"/>
  <c r="G101" i="7"/>
  <c r="I101" i="7" s="1"/>
  <c r="G103" i="7"/>
  <c r="I103" i="7" s="1"/>
  <c r="G104" i="7"/>
  <c r="I104" i="7" s="1"/>
  <c r="G105" i="7"/>
  <c r="I105" i="7" s="1"/>
  <c r="G106" i="7"/>
  <c r="I106" i="7" s="1"/>
  <c r="G107" i="7"/>
  <c r="I107" i="7" s="1"/>
  <c r="G109" i="7"/>
  <c r="I109" i="7" s="1"/>
  <c r="G110" i="7"/>
  <c r="I110" i="7" s="1"/>
  <c r="G111" i="7"/>
  <c r="I111" i="7" s="1"/>
  <c r="G112" i="7"/>
  <c r="I112" i="7" s="1"/>
  <c r="I114" i="7"/>
  <c r="G115" i="7"/>
  <c r="I115" i="7" s="1"/>
  <c r="I42" i="7"/>
  <c r="G29" i="8" l="1"/>
  <c r="I29" i="8" s="1"/>
  <c r="G30" i="8"/>
  <c r="I30" i="8" s="1"/>
  <c r="G15" i="8"/>
  <c r="I15" i="8" s="1"/>
  <c r="G11" i="6"/>
  <c r="I11" i="6" s="1"/>
  <c r="G7" i="6"/>
  <c r="I7" i="6" s="1"/>
  <c r="G129" i="6" l="1"/>
  <c r="I129" i="6" s="1"/>
  <c r="G127" i="6"/>
  <c r="I127" i="6" s="1"/>
  <c r="G125" i="6"/>
  <c r="I125" i="6" s="1"/>
  <c r="G124" i="6"/>
  <c r="I124" i="6" s="1"/>
  <c r="G122" i="6"/>
  <c r="I122" i="6" s="1"/>
  <c r="G121" i="6"/>
  <c r="I121" i="6" s="1"/>
  <c r="G119" i="6"/>
  <c r="I119" i="6" s="1"/>
  <c r="G118" i="6"/>
  <c r="I118" i="6" s="1"/>
  <c r="G117" i="6"/>
  <c r="I117" i="6" s="1"/>
  <c r="G116" i="6"/>
  <c r="I116" i="6" s="1"/>
  <c r="G114" i="6"/>
  <c r="I114" i="6" s="1"/>
  <c r="G113" i="6"/>
  <c r="I113" i="6" s="1"/>
  <c r="G112" i="6"/>
  <c r="I112" i="6" s="1"/>
  <c r="G111" i="6"/>
  <c r="I111" i="6" s="1"/>
  <c r="G110" i="6"/>
  <c r="I110" i="6" s="1"/>
  <c r="G109" i="6"/>
  <c r="I109" i="6" s="1"/>
  <c r="G107" i="6"/>
  <c r="I107" i="6" s="1"/>
  <c r="G106" i="6"/>
  <c r="I106" i="6" s="1"/>
  <c r="G104" i="6"/>
  <c r="I104" i="6" s="1"/>
  <c r="G103" i="6"/>
  <c r="I103" i="6" s="1"/>
  <c r="G101" i="6"/>
  <c r="I101" i="6" s="1"/>
  <c r="G100" i="6"/>
  <c r="I100" i="6" s="1"/>
  <c r="G99" i="6"/>
  <c r="I99" i="6" s="1"/>
  <c r="G98" i="6"/>
  <c r="I98" i="6" s="1"/>
  <c r="G97" i="6"/>
  <c r="I97" i="6" s="1"/>
  <c r="G96" i="6"/>
  <c r="I96" i="6" s="1"/>
  <c r="G95" i="6"/>
  <c r="I95" i="6" s="1"/>
  <c r="G94" i="6"/>
  <c r="I94" i="6" s="1"/>
  <c r="G93" i="6"/>
  <c r="I93" i="6" s="1"/>
  <c r="G75" i="6"/>
  <c r="I75" i="6" s="1"/>
  <c r="G67" i="6"/>
  <c r="I67" i="6" s="1"/>
  <c r="G52" i="2"/>
  <c r="I52" i="2" s="1"/>
  <c r="G53" i="2"/>
  <c r="I53" i="2" s="1"/>
  <c r="G54" i="2"/>
  <c r="I54" i="2" s="1"/>
  <c r="G55" i="2"/>
  <c r="I55" i="2" s="1"/>
  <c r="G57" i="2"/>
  <c r="I57" i="2" s="1"/>
  <c r="G58" i="2"/>
  <c r="I58" i="2" s="1"/>
  <c r="G59" i="2"/>
  <c r="I59" i="2" s="1"/>
  <c r="G9" i="2"/>
  <c r="I9" i="2" s="1"/>
  <c r="D4" i="2" s="1"/>
  <c r="G10" i="2"/>
  <c r="I10" i="2" s="1"/>
  <c r="G12" i="2"/>
  <c r="I12" i="2" s="1"/>
  <c r="G14" i="2"/>
  <c r="I14" i="2" s="1"/>
  <c r="G15" i="2"/>
  <c r="I15" i="2" s="1"/>
  <c r="G16" i="2"/>
  <c r="I16" i="2" s="1"/>
  <c r="G18" i="2"/>
  <c r="I18" i="2" s="1"/>
  <c r="G19" i="2"/>
  <c r="I19" i="2" s="1"/>
  <c r="G20" i="2"/>
  <c r="I20" i="2" s="1"/>
  <c r="G22" i="2"/>
  <c r="I22" i="2" s="1"/>
  <c r="G23" i="2"/>
  <c r="I23" i="2" s="1"/>
  <c r="G24" i="2"/>
  <c r="I24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9" i="2"/>
  <c r="I39" i="2" s="1"/>
  <c r="G40" i="2"/>
  <c r="I40" i="2" s="1"/>
  <c r="G41" i="2"/>
  <c r="I41" i="2" s="1"/>
  <c r="G43" i="2"/>
  <c r="I43" i="2" s="1"/>
  <c r="G44" i="2"/>
  <c r="I44" i="2" s="1"/>
  <c r="G45" i="2"/>
  <c r="I45" i="2" s="1"/>
  <c r="G46" i="2"/>
  <c r="I46" i="2" s="1"/>
  <c r="G47" i="2"/>
  <c r="I47" i="2" s="1"/>
  <c r="G51" i="2"/>
  <c r="I51" i="2" s="1"/>
  <c r="G60" i="2"/>
  <c r="I60" i="2" s="1"/>
  <c r="G61" i="2"/>
  <c r="I61" i="2" s="1"/>
  <c r="G63" i="2"/>
  <c r="I63" i="2" s="1"/>
  <c r="G65" i="2"/>
  <c r="I65" i="2" s="1"/>
  <c r="G69" i="2"/>
  <c r="I69" i="2" s="1"/>
  <c r="G70" i="2"/>
  <c r="I70" i="2" s="1"/>
  <c r="G72" i="2"/>
  <c r="I72" i="2" s="1"/>
  <c r="G73" i="2"/>
  <c r="I73" i="2" s="1"/>
  <c r="G75" i="2"/>
  <c r="I75" i="2" s="1"/>
  <c r="G76" i="2"/>
  <c r="I76" i="2" s="1"/>
  <c r="G78" i="2"/>
  <c r="I78" i="2" s="1"/>
  <c r="G118" i="1"/>
  <c r="I118" i="1" s="1"/>
  <c r="G120" i="1"/>
  <c r="I120" i="1" s="1"/>
  <c r="G121" i="1"/>
  <c r="I121" i="1" s="1"/>
  <c r="G122" i="1"/>
  <c r="I122" i="1" s="1"/>
  <c r="G124" i="1"/>
  <c r="I124" i="1" s="1"/>
  <c r="G126" i="1"/>
  <c r="I126" i="1" s="1"/>
  <c r="G128" i="1"/>
  <c r="I128" i="1" s="1"/>
  <c r="G116" i="1"/>
  <c r="I116" i="1" s="1"/>
  <c r="G69" i="1"/>
  <c r="I69" i="1" s="1"/>
  <c r="G70" i="1"/>
  <c r="I70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1" i="1"/>
  <c r="I81" i="1" s="1"/>
  <c r="G82" i="1"/>
  <c r="I82" i="1" s="1"/>
  <c r="G84" i="1"/>
  <c r="I84" i="1" s="1"/>
  <c r="G86" i="1"/>
  <c r="I86" i="1" s="1"/>
  <c r="G88" i="1"/>
  <c r="I88" i="1" s="1"/>
  <c r="G89" i="1"/>
  <c r="I89" i="1" s="1"/>
  <c r="G90" i="1"/>
  <c r="I90" i="1" s="1"/>
  <c r="G92" i="1"/>
  <c r="I92" i="1" s="1"/>
  <c r="G94" i="1"/>
  <c r="I94" i="1" s="1"/>
  <c r="G96" i="1"/>
  <c r="I96" i="1" s="1"/>
  <c r="G99" i="1"/>
  <c r="I99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107" i="1"/>
  <c r="I107" i="1" s="1"/>
  <c r="G109" i="1"/>
  <c r="I109" i="1" s="1"/>
  <c r="G110" i="1"/>
  <c r="I110" i="1" s="1"/>
  <c r="G112" i="1"/>
  <c r="I112" i="1" s="1"/>
  <c r="G114" i="1"/>
  <c r="I114" i="1" s="1"/>
  <c r="G58" i="1"/>
  <c r="I58" i="1" s="1"/>
  <c r="G59" i="1"/>
  <c r="I59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9" i="1"/>
  <c r="I9" i="1" s="1"/>
  <c r="G10" i="1"/>
  <c r="I10" i="1" s="1"/>
  <c r="G11" i="1"/>
  <c r="I11" i="1" s="1"/>
  <c r="G18" i="1"/>
  <c r="I18" i="1" s="1"/>
  <c r="G19" i="1"/>
  <c r="I19" i="1" s="1"/>
  <c r="G20" i="1"/>
  <c r="I20" i="1" s="1"/>
  <c r="G21" i="1"/>
  <c r="I21" i="1" s="1"/>
  <c r="G23" i="1"/>
  <c r="I23" i="1" s="1"/>
  <c r="G24" i="1"/>
  <c r="I24" i="1" s="1"/>
  <c r="G25" i="1"/>
  <c r="I25" i="1" s="1"/>
  <c r="G26" i="1"/>
  <c r="I26" i="1" s="1"/>
  <c r="G51" i="1"/>
  <c r="I51" i="1" s="1"/>
  <c r="G52" i="1"/>
  <c r="I52" i="1" s="1"/>
  <c r="G53" i="1"/>
  <c r="I53" i="1" s="1"/>
  <c r="G54" i="1"/>
  <c r="I54" i="1" s="1"/>
  <c r="G56" i="1"/>
  <c r="I56" i="1" s="1"/>
  <c r="G57" i="1"/>
  <c r="I57" i="1" s="1"/>
  <c r="G60" i="1"/>
  <c r="I60" i="1" s="1"/>
  <c r="G61" i="1"/>
  <c r="I61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8" i="1"/>
  <c r="G35" i="11" l="1"/>
  <c r="I35" i="11" s="1"/>
  <c r="G33" i="11"/>
  <c r="I33" i="11" s="1"/>
  <c r="G31" i="11"/>
  <c r="I31" i="11" s="1"/>
  <c r="G29" i="11"/>
  <c r="I29" i="11" s="1"/>
  <c r="G18" i="11"/>
  <c r="I18" i="11" s="1"/>
  <c r="G19" i="11"/>
  <c r="I19" i="11" s="1"/>
  <c r="G13" i="11"/>
  <c r="I13" i="11" s="1"/>
  <c r="G15" i="11"/>
  <c r="I15" i="11" s="1"/>
  <c r="G321" i="4" l="1"/>
  <c r="I321" i="4" s="1"/>
  <c r="G322" i="4"/>
  <c r="I322" i="4" s="1"/>
  <c r="G323" i="4"/>
  <c r="I323" i="4" s="1"/>
  <c r="G324" i="4"/>
  <c r="I324" i="4" s="1"/>
  <c r="G179" i="4"/>
  <c r="I179" i="4" s="1"/>
  <c r="G180" i="4"/>
  <c r="I180" i="4" s="1"/>
  <c r="G181" i="4"/>
  <c r="I181" i="4" s="1"/>
  <c r="G182" i="4"/>
  <c r="I182" i="4" s="1"/>
  <c r="G317" i="4"/>
  <c r="I317" i="4" s="1"/>
  <c r="G318" i="4"/>
  <c r="I318" i="4" s="1"/>
  <c r="G319" i="4"/>
  <c r="I319" i="4" s="1"/>
  <c r="G311" i="4"/>
  <c r="I311" i="4" s="1"/>
  <c r="G312" i="4"/>
  <c r="I312" i="4" s="1"/>
  <c r="G313" i="4"/>
  <c r="I313" i="4" s="1"/>
  <c r="G314" i="4"/>
  <c r="I314" i="4" s="1"/>
  <c r="G315" i="4"/>
  <c r="I315" i="4" s="1"/>
  <c r="G273" i="4"/>
  <c r="I273" i="4" s="1"/>
  <c r="G274" i="4"/>
  <c r="I274" i="4" s="1"/>
  <c r="G271" i="4"/>
  <c r="I271" i="4" s="1"/>
  <c r="G266" i="4"/>
  <c r="I266" i="4" s="1"/>
  <c r="G267" i="4"/>
  <c r="I267" i="4" s="1"/>
  <c r="G268" i="4"/>
  <c r="I268" i="4" s="1"/>
  <c r="G269" i="4"/>
  <c r="I269" i="4" s="1"/>
  <c r="G261" i="4"/>
  <c r="I261" i="4" s="1"/>
  <c r="G262" i="4"/>
  <c r="I262" i="4" s="1"/>
  <c r="G263" i="4"/>
  <c r="I263" i="4" s="1"/>
  <c r="G264" i="4"/>
  <c r="I264" i="4" s="1"/>
  <c r="G307" i="4"/>
  <c r="I307" i="4" s="1"/>
  <c r="G308" i="4"/>
  <c r="I308" i="4" s="1"/>
  <c r="G300" i="4"/>
  <c r="I300" i="4" s="1"/>
  <c r="G199" i="4"/>
  <c r="I199" i="4" s="1"/>
  <c r="G200" i="4"/>
  <c r="I200" i="4" s="1"/>
  <c r="G201" i="4"/>
  <c r="I201" i="4" s="1"/>
  <c r="G202" i="4"/>
  <c r="I202" i="4" s="1"/>
  <c r="G203" i="4"/>
  <c r="I203" i="4" s="1"/>
  <c r="G204" i="4"/>
  <c r="I204" i="4" s="1"/>
  <c r="G205" i="4"/>
  <c r="I205" i="4" s="1"/>
  <c r="G206" i="4"/>
  <c r="I206" i="4" s="1"/>
  <c r="G207" i="4"/>
  <c r="I207" i="4" s="1"/>
  <c r="G208" i="4"/>
  <c r="I208" i="4" s="1"/>
  <c r="G209" i="4"/>
  <c r="I209" i="4" s="1"/>
  <c r="G210" i="4"/>
  <c r="I210" i="4" s="1"/>
  <c r="G211" i="4"/>
  <c r="I211" i="4" s="1"/>
  <c r="G212" i="4"/>
  <c r="I212" i="4" s="1"/>
  <c r="G213" i="4"/>
  <c r="I213" i="4" s="1"/>
  <c r="G293" i="4"/>
  <c r="I293" i="4" s="1"/>
  <c r="G289" i="4"/>
  <c r="I289" i="4" s="1"/>
  <c r="G282" i="4"/>
  <c r="I282" i="4" s="1"/>
  <c r="G283" i="4"/>
  <c r="I283" i="4" s="1"/>
  <c r="G284" i="4"/>
  <c r="I284" i="4" s="1"/>
  <c r="G242" i="4"/>
  <c r="I242" i="4" s="1"/>
  <c r="G231" i="4"/>
  <c r="I231" i="4" s="1"/>
  <c r="G128" i="4"/>
  <c r="I128" i="4" s="1"/>
  <c r="G147" i="4"/>
  <c r="I147" i="4" s="1"/>
  <c r="G148" i="4"/>
  <c r="I148" i="4" s="1"/>
  <c r="G149" i="4"/>
  <c r="I149" i="4" s="1"/>
  <c r="G150" i="4"/>
  <c r="I150" i="4" s="1"/>
  <c r="G151" i="4"/>
  <c r="I151" i="4" s="1"/>
  <c r="G152" i="4"/>
  <c r="I152" i="4" s="1"/>
  <c r="G153" i="4"/>
  <c r="I153" i="4" s="1"/>
  <c r="G154" i="4"/>
  <c r="I154" i="4" s="1"/>
  <c r="G155" i="4"/>
  <c r="I155" i="4" s="1"/>
  <c r="G156" i="4"/>
  <c r="I156" i="4" s="1"/>
  <c r="G157" i="4"/>
  <c r="I157" i="4" s="1"/>
  <c r="G158" i="4"/>
  <c r="I158" i="4" s="1"/>
  <c r="G172" i="4"/>
  <c r="I172" i="4" s="1"/>
  <c r="G173" i="4"/>
  <c r="I173" i="4" s="1"/>
  <c r="G161" i="4"/>
  <c r="I161" i="4" s="1"/>
  <c r="G162" i="4"/>
  <c r="I162" i="4" s="1"/>
  <c r="G163" i="4"/>
  <c r="I163" i="4" s="1"/>
  <c r="G164" i="4"/>
  <c r="I164" i="4" s="1"/>
  <c r="G165" i="4"/>
  <c r="I165" i="4" s="1"/>
  <c r="G250" i="4"/>
  <c r="I250" i="4" s="1"/>
  <c r="G251" i="4"/>
  <c r="I251" i="4" s="1"/>
  <c r="G253" i="4"/>
  <c r="I253" i="4" s="1"/>
  <c r="G254" i="4"/>
  <c r="I254" i="4" s="1"/>
  <c r="G255" i="4"/>
  <c r="I255" i="4" s="1"/>
  <c r="G256" i="4"/>
  <c r="I256" i="4" s="1"/>
  <c r="G257" i="4"/>
  <c r="I257" i="4" s="1"/>
  <c r="G258" i="4"/>
  <c r="I258" i="4" s="1"/>
  <c r="G259" i="4"/>
  <c r="I259" i="4" s="1"/>
  <c r="G116" i="4"/>
  <c r="I116" i="4" s="1"/>
  <c r="G117" i="4"/>
  <c r="I117" i="4" s="1"/>
  <c r="G118" i="4"/>
  <c r="I118" i="4" s="1"/>
  <c r="G108" i="4"/>
  <c r="I108" i="4" s="1"/>
  <c r="G109" i="4"/>
  <c r="I109" i="4" s="1"/>
  <c r="G110" i="4"/>
  <c r="I110" i="4" s="1"/>
  <c r="G101" i="4" l="1"/>
  <c r="I101" i="4" s="1"/>
  <c r="G89" i="4"/>
  <c r="I89" i="4" s="1"/>
  <c r="G90" i="4"/>
  <c r="I90" i="4" s="1"/>
  <c r="G91" i="4"/>
  <c r="I91" i="4" s="1"/>
  <c r="G87" i="4"/>
  <c r="I87" i="4" s="1"/>
  <c r="G74" i="4"/>
  <c r="I74" i="4" s="1"/>
  <c r="G69" i="4"/>
  <c r="I69" i="4" s="1"/>
  <c r="G70" i="4"/>
  <c r="I70" i="4" s="1"/>
  <c r="G48" i="4" l="1"/>
  <c r="I48" i="4" s="1"/>
  <c r="G37" i="4"/>
  <c r="I37" i="4" s="1"/>
  <c r="G26" i="4"/>
  <c r="I26" i="4" s="1"/>
  <c r="G15" i="4"/>
  <c r="I15" i="4" s="1"/>
  <c r="G36" i="11" l="1"/>
  <c r="I36" i="11" s="1"/>
  <c r="G34" i="11"/>
  <c r="I34" i="11" s="1"/>
  <c r="G32" i="11"/>
  <c r="I32" i="11" s="1"/>
  <c r="G30" i="11"/>
  <c r="I30" i="11" s="1"/>
  <c r="G27" i="11"/>
  <c r="I27" i="11" s="1"/>
  <c r="G26" i="11"/>
  <c r="I26" i="11" s="1"/>
  <c r="G25" i="11"/>
  <c r="I25" i="11" s="1"/>
  <c r="G24" i="11"/>
  <c r="I24" i="11" s="1"/>
  <c r="G22" i="11"/>
  <c r="I22" i="11" s="1"/>
  <c r="G21" i="11"/>
  <c r="I21" i="11" s="1"/>
  <c r="G16" i="11"/>
  <c r="I16" i="11" s="1"/>
  <c r="G12" i="11"/>
  <c r="I12" i="11" s="1"/>
  <c r="J8" i="10"/>
  <c r="J9" i="10"/>
  <c r="J10" i="10"/>
  <c r="H11" i="10"/>
  <c r="J11" i="10" s="1"/>
  <c r="J12" i="10"/>
  <c r="G8" i="9" l="1"/>
  <c r="I8" i="9" s="1"/>
  <c r="G9" i="9"/>
  <c r="I9" i="9" s="1"/>
  <c r="G10" i="9"/>
  <c r="I10" i="9" s="1"/>
  <c r="G11" i="9"/>
  <c r="I11" i="9" s="1"/>
  <c r="G13" i="9"/>
  <c r="I13" i="9" s="1"/>
  <c r="G14" i="9"/>
  <c r="I14" i="9" s="1"/>
  <c r="G15" i="9"/>
  <c r="I15" i="9" s="1"/>
  <c r="G16" i="9"/>
  <c r="I16" i="9" s="1"/>
  <c r="G17" i="9"/>
  <c r="I17" i="9" s="1"/>
  <c r="G19" i="9"/>
  <c r="I19" i="9" s="1"/>
  <c r="G21" i="9"/>
  <c r="I21" i="9" s="1"/>
  <c r="G23" i="9"/>
  <c r="I23" i="9" s="1"/>
  <c r="G25" i="9"/>
  <c r="I25" i="9" s="1"/>
  <c r="G27" i="9"/>
  <c r="I27" i="9" s="1"/>
  <c r="G29" i="9"/>
  <c r="I29" i="9" s="1"/>
  <c r="G31" i="9"/>
  <c r="I31" i="9" s="1"/>
  <c r="G33" i="9"/>
  <c r="I33" i="9" s="1"/>
  <c r="G35" i="9"/>
  <c r="I35" i="9" s="1"/>
  <c r="G36" i="9"/>
  <c r="I36" i="9" s="1"/>
  <c r="G37" i="9"/>
  <c r="I37" i="9" s="1"/>
  <c r="G38" i="9"/>
  <c r="I38" i="9" s="1"/>
  <c r="G39" i="9"/>
  <c r="I39" i="9" s="1"/>
  <c r="G40" i="9"/>
  <c r="I40" i="9" s="1"/>
  <c r="G41" i="9"/>
  <c r="I41" i="9" s="1"/>
  <c r="G42" i="9"/>
  <c r="I42" i="9" s="1"/>
  <c r="G44" i="9"/>
  <c r="I44" i="9" s="1"/>
  <c r="G45" i="9"/>
  <c r="I45" i="9" s="1"/>
  <c r="G46" i="9"/>
  <c r="I46" i="9" s="1"/>
  <c r="G47" i="9"/>
  <c r="I47" i="9" s="1"/>
  <c r="G48" i="9"/>
  <c r="I48" i="9" s="1"/>
  <c r="G49" i="9"/>
  <c r="I49" i="9" s="1"/>
  <c r="G52" i="9"/>
  <c r="I52" i="9" s="1"/>
  <c r="G53" i="9"/>
  <c r="I53" i="9" s="1"/>
  <c r="G55" i="9"/>
  <c r="I55" i="9" s="1"/>
  <c r="G57" i="9"/>
  <c r="I57" i="9" s="1"/>
  <c r="G58" i="9"/>
  <c r="I58" i="9" s="1"/>
  <c r="G59" i="9"/>
  <c r="I59" i="9" s="1"/>
  <c r="G61" i="9"/>
  <c r="I61" i="9" s="1"/>
  <c r="G63" i="9"/>
  <c r="I63" i="9" s="1"/>
  <c r="G64" i="9"/>
  <c r="I64" i="9" s="1"/>
  <c r="G65" i="9"/>
  <c r="I65" i="9" s="1"/>
  <c r="G67" i="9"/>
  <c r="I67" i="9" s="1"/>
  <c r="G69" i="9"/>
  <c r="I69" i="9" s="1"/>
  <c r="G70" i="9"/>
  <c r="I70" i="9" s="1"/>
  <c r="G71" i="9"/>
  <c r="I71" i="9" s="1"/>
  <c r="G73" i="9"/>
  <c r="I73" i="9" s="1"/>
  <c r="G75" i="9"/>
  <c r="I75" i="9" s="1"/>
  <c r="G76" i="9"/>
  <c r="I76" i="9" s="1"/>
  <c r="G77" i="9"/>
  <c r="I77" i="9" s="1"/>
  <c r="G79" i="9"/>
  <c r="I79" i="9" s="1"/>
  <c r="G81" i="9"/>
  <c r="I81" i="9" s="1"/>
  <c r="G82" i="9"/>
  <c r="I82" i="9" s="1"/>
  <c r="G83" i="9"/>
  <c r="I83" i="9" s="1"/>
  <c r="G85" i="9"/>
  <c r="I85" i="9" s="1"/>
  <c r="I7" i="9"/>
  <c r="G10" i="8"/>
  <c r="I10" i="8" s="1"/>
  <c r="G11" i="8"/>
  <c r="I11" i="8" s="1"/>
  <c r="G13" i="8"/>
  <c r="I13" i="8" s="1"/>
  <c r="G14" i="8"/>
  <c r="I14" i="8" s="1"/>
  <c r="G16" i="8"/>
  <c r="I16" i="8" s="1"/>
  <c r="G18" i="8"/>
  <c r="I18" i="8" s="1"/>
  <c r="G19" i="8"/>
  <c r="I19" i="8" s="1"/>
  <c r="G20" i="8"/>
  <c r="I20" i="8" s="1"/>
  <c r="G21" i="8"/>
  <c r="I21" i="8" s="1"/>
  <c r="G22" i="8"/>
  <c r="I22" i="8" s="1"/>
  <c r="G23" i="8"/>
  <c r="I23" i="8" s="1"/>
  <c r="G25" i="8"/>
  <c r="I25" i="8" s="1"/>
  <c r="G26" i="8"/>
  <c r="I26" i="8" s="1"/>
  <c r="G27" i="8"/>
  <c r="I27" i="8" s="1"/>
  <c r="G44" i="8"/>
  <c r="I44" i="8" s="1"/>
  <c r="G45" i="8"/>
  <c r="I45" i="8" s="1"/>
  <c r="G46" i="8"/>
  <c r="I46" i="8" s="1"/>
  <c r="G47" i="8"/>
  <c r="I47" i="8" s="1"/>
  <c r="G48" i="8"/>
  <c r="I48" i="8" s="1"/>
  <c r="G49" i="8"/>
  <c r="I49" i="8" s="1"/>
  <c r="I9" i="7"/>
  <c r="D5" i="7" s="1"/>
  <c r="G12" i="6"/>
  <c r="I12" i="6" s="1"/>
  <c r="G13" i="6"/>
  <c r="I13" i="6" s="1"/>
  <c r="G14" i="6"/>
  <c r="I14" i="6" s="1"/>
  <c r="G15" i="6"/>
  <c r="I15" i="6" s="1"/>
  <c r="G16" i="6"/>
  <c r="I16" i="6" s="1"/>
  <c r="G17" i="6"/>
  <c r="I17" i="6" s="1"/>
  <c r="G18" i="6"/>
  <c r="I18" i="6" s="1"/>
  <c r="G19" i="6"/>
  <c r="I19" i="6" s="1"/>
  <c r="G20" i="6"/>
  <c r="I20" i="6" s="1"/>
  <c r="G21" i="6"/>
  <c r="I21" i="6" s="1"/>
  <c r="G22" i="6"/>
  <c r="I22" i="6" s="1"/>
  <c r="G23" i="6"/>
  <c r="I23" i="6" s="1"/>
  <c r="G24" i="6"/>
  <c r="I24" i="6" s="1"/>
  <c r="G25" i="6"/>
  <c r="I25" i="6" s="1"/>
  <c r="G26" i="6"/>
  <c r="I26" i="6" s="1"/>
  <c r="G27" i="6"/>
  <c r="I27" i="6" s="1"/>
  <c r="G28" i="6"/>
  <c r="I28" i="6" s="1"/>
  <c r="G29" i="6"/>
  <c r="I29" i="6" s="1"/>
  <c r="G30" i="6"/>
  <c r="I30" i="6" s="1"/>
  <c r="G32" i="6"/>
  <c r="I32" i="6" s="1"/>
  <c r="G33" i="6"/>
  <c r="I33" i="6" s="1"/>
  <c r="G34" i="6"/>
  <c r="I34" i="6" s="1"/>
  <c r="G36" i="6"/>
  <c r="I36" i="6" s="1"/>
  <c r="G37" i="6"/>
  <c r="I37" i="6" s="1"/>
  <c r="G39" i="6"/>
  <c r="I39" i="6" s="1"/>
  <c r="G40" i="6"/>
  <c r="I40" i="6" s="1"/>
  <c r="G42" i="6"/>
  <c r="I42" i="6" s="1"/>
  <c r="G43" i="6"/>
  <c r="I43" i="6" s="1"/>
  <c r="G44" i="6"/>
  <c r="I44" i="6" s="1"/>
  <c r="G45" i="6"/>
  <c r="I45" i="6" s="1"/>
  <c r="G46" i="6"/>
  <c r="I46" i="6" s="1"/>
  <c r="G47" i="6"/>
  <c r="I47" i="6" s="1"/>
  <c r="G48" i="6"/>
  <c r="I48" i="6" s="1"/>
  <c r="G49" i="6"/>
  <c r="I49" i="6" s="1"/>
  <c r="G51" i="6"/>
  <c r="I51" i="6" s="1"/>
  <c r="G52" i="6"/>
  <c r="I52" i="6" s="1"/>
  <c r="G53" i="6"/>
  <c r="I53" i="6" s="1"/>
  <c r="G54" i="6"/>
  <c r="I54" i="6" s="1"/>
  <c r="G55" i="6"/>
  <c r="I55" i="6" s="1"/>
  <c r="G56" i="6"/>
  <c r="I56" i="6" s="1"/>
  <c r="G57" i="6"/>
  <c r="I57" i="6" s="1"/>
  <c r="G58" i="6"/>
  <c r="I58" i="6" s="1"/>
  <c r="G61" i="6"/>
  <c r="I61" i="6" s="1"/>
  <c r="G62" i="6"/>
  <c r="I62" i="6" s="1"/>
  <c r="G63" i="6"/>
  <c r="I63" i="6" s="1"/>
  <c r="G64" i="6"/>
  <c r="I64" i="6" s="1"/>
  <c r="G65" i="6"/>
  <c r="I65" i="6" s="1"/>
  <c r="G68" i="6"/>
  <c r="I68" i="6" s="1"/>
  <c r="G69" i="6"/>
  <c r="I69" i="6" s="1"/>
  <c r="G71" i="6"/>
  <c r="I71" i="6" s="1"/>
  <c r="G72" i="6"/>
  <c r="I72" i="6" s="1"/>
  <c r="G73" i="6"/>
  <c r="I73" i="6" s="1"/>
  <c r="G76" i="6"/>
  <c r="I76" i="6" s="1"/>
  <c r="G78" i="6"/>
  <c r="I78" i="6" s="1"/>
  <c r="G79" i="6"/>
  <c r="I79" i="6" s="1"/>
  <c r="G80" i="6"/>
  <c r="I80" i="6" s="1"/>
  <c r="I81" i="6"/>
  <c r="D3" i="6" s="1"/>
  <c r="G83" i="6"/>
  <c r="I83" i="6" s="1"/>
  <c r="G85" i="6"/>
  <c r="I85" i="6" s="1"/>
  <c r="G86" i="6"/>
  <c r="I86" i="6" s="1"/>
  <c r="G87" i="6"/>
  <c r="I87" i="6" s="1"/>
  <c r="G89" i="6"/>
  <c r="I89" i="6" s="1"/>
  <c r="G10" i="6"/>
  <c r="I10" i="6" s="1"/>
  <c r="G9" i="6"/>
  <c r="I9" i="6" s="1"/>
  <c r="G8" i="6"/>
  <c r="I8" i="6" s="1"/>
  <c r="G138" i="4"/>
  <c r="I138" i="4" s="1"/>
  <c r="G139" i="4"/>
  <c r="I139" i="4" s="1"/>
  <c r="G140" i="4"/>
  <c r="I140" i="4" s="1"/>
  <c r="G141" i="4"/>
  <c r="I141" i="4" s="1"/>
  <c r="G142" i="4"/>
  <c r="I142" i="4" s="1"/>
  <c r="G143" i="4"/>
  <c r="I143" i="4" s="1"/>
  <c r="G144" i="4"/>
  <c r="I144" i="4" s="1"/>
  <c r="G145" i="4"/>
  <c r="I145" i="4" s="1"/>
  <c r="G146" i="4"/>
  <c r="I146" i="4" s="1"/>
  <c r="G160" i="4"/>
  <c r="I160" i="4" s="1"/>
  <c r="G166" i="4"/>
  <c r="I166" i="4" s="1"/>
  <c r="G168" i="4"/>
  <c r="I168" i="4" s="1"/>
  <c r="G169" i="4"/>
  <c r="I169" i="4" s="1"/>
  <c r="G170" i="4"/>
  <c r="I170" i="4" s="1"/>
  <c r="G171" i="4"/>
  <c r="I171" i="4" s="1"/>
  <c r="G175" i="4"/>
  <c r="I175" i="4" s="1"/>
  <c r="G176" i="4"/>
  <c r="I176" i="4" s="1"/>
  <c r="G177" i="4"/>
  <c r="I177" i="4" s="1"/>
  <c r="G184" i="4"/>
  <c r="I184" i="4" s="1"/>
  <c r="G185" i="4"/>
  <c r="I185" i="4" s="1"/>
  <c r="G186" i="4"/>
  <c r="I186" i="4" s="1"/>
  <c r="G187" i="4"/>
  <c r="I187" i="4" s="1"/>
  <c r="G188" i="4"/>
  <c r="I188" i="4" s="1"/>
  <c r="G189" i="4"/>
  <c r="I189" i="4" s="1"/>
  <c r="G190" i="4"/>
  <c r="I190" i="4" s="1"/>
  <c r="G191" i="4"/>
  <c r="I191" i="4" s="1"/>
  <c r="G192" i="4"/>
  <c r="I192" i="4" s="1"/>
  <c r="G193" i="4"/>
  <c r="I193" i="4" s="1"/>
  <c r="G194" i="4"/>
  <c r="I194" i="4" s="1"/>
  <c r="G195" i="4"/>
  <c r="I195" i="4" s="1"/>
  <c r="G196" i="4"/>
  <c r="I196" i="4" s="1"/>
  <c r="G197" i="4"/>
  <c r="I197" i="4" s="1"/>
  <c r="G198" i="4"/>
  <c r="I198" i="4" s="1"/>
  <c r="G214" i="4"/>
  <c r="I214" i="4" s="1"/>
  <c r="G215" i="4"/>
  <c r="I215" i="4" s="1"/>
  <c r="G216" i="4"/>
  <c r="I216" i="4" s="1"/>
  <c r="G217" i="4"/>
  <c r="I217" i="4" s="1"/>
  <c r="G218" i="4"/>
  <c r="I218" i="4" s="1"/>
  <c r="G219" i="4"/>
  <c r="I219" i="4" s="1"/>
  <c r="G220" i="4"/>
  <c r="I220" i="4" s="1"/>
  <c r="G221" i="4"/>
  <c r="I221" i="4" s="1"/>
  <c r="G223" i="4"/>
  <c r="I223" i="4" s="1"/>
  <c r="G224" i="4"/>
  <c r="I224" i="4" s="1"/>
  <c r="G225" i="4"/>
  <c r="I225" i="4" s="1"/>
  <c r="G226" i="4"/>
  <c r="I226" i="4" s="1"/>
  <c r="G227" i="4"/>
  <c r="I227" i="4" s="1"/>
  <c r="G228" i="4"/>
  <c r="I228" i="4" s="1"/>
  <c r="G229" i="4"/>
  <c r="I229" i="4" s="1"/>
  <c r="G230" i="4"/>
  <c r="I230" i="4" s="1"/>
  <c r="G232" i="4"/>
  <c r="I232" i="4" s="1"/>
  <c r="G234" i="4"/>
  <c r="I234" i="4" s="1"/>
  <c r="G235" i="4"/>
  <c r="I235" i="4" s="1"/>
  <c r="G236" i="4"/>
  <c r="I236" i="4" s="1"/>
  <c r="G237" i="4"/>
  <c r="I237" i="4" s="1"/>
  <c r="G238" i="4"/>
  <c r="I238" i="4" s="1"/>
  <c r="G239" i="4"/>
  <c r="I239" i="4" s="1"/>
  <c r="G240" i="4"/>
  <c r="I240" i="4" s="1"/>
  <c r="G241" i="4"/>
  <c r="I241" i="4" s="1"/>
  <c r="G243" i="4"/>
  <c r="I243" i="4" s="1"/>
  <c r="G245" i="4"/>
  <c r="I245" i="4" s="1"/>
  <c r="G246" i="4"/>
  <c r="I246" i="4" s="1"/>
  <c r="G247" i="4"/>
  <c r="I247" i="4" s="1"/>
  <c r="G248" i="4"/>
  <c r="I248" i="4" s="1"/>
  <c r="G249" i="4"/>
  <c r="I249" i="4" s="1"/>
  <c r="G276" i="4"/>
  <c r="I276" i="4" s="1"/>
  <c r="G277" i="4"/>
  <c r="I277" i="4" s="1"/>
  <c r="G278" i="4"/>
  <c r="I278" i="4" s="1"/>
  <c r="G279" i="4"/>
  <c r="I279" i="4" s="1"/>
  <c r="G280" i="4"/>
  <c r="I280" i="4" s="1"/>
  <c r="G281" i="4"/>
  <c r="I281" i="4" s="1"/>
  <c r="G285" i="4"/>
  <c r="I285" i="4" s="1"/>
  <c r="G287" i="4"/>
  <c r="I287" i="4" s="1"/>
  <c r="G291" i="4"/>
  <c r="I291" i="4" s="1"/>
  <c r="G292" i="4"/>
  <c r="I292" i="4" s="1"/>
  <c r="G294" i="4"/>
  <c r="I294" i="4" s="1"/>
  <c r="G296" i="4"/>
  <c r="I296" i="4" s="1"/>
  <c r="G297" i="4"/>
  <c r="I297" i="4" s="1"/>
  <c r="G298" i="4"/>
  <c r="I298" i="4" s="1"/>
  <c r="G299" i="4"/>
  <c r="I299" i="4" s="1"/>
  <c r="G301" i="4"/>
  <c r="I301" i="4" s="1"/>
  <c r="G303" i="4"/>
  <c r="I303" i="4" s="1"/>
  <c r="G304" i="4"/>
  <c r="I304" i="4" s="1"/>
  <c r="G305" i="4"/>
  <c r="I305" i="4" s="1"/>
  <c r="G306" i="4"/>
  <c r="I306" i="4" s="1"/>
  <c r="G310" i="4"/>
  <c r="I310" i="4" s="1"/>
  <c r="G326" i="4"/>
  <c r="I326" i="4" s="1"/>
  <c r="G327" i="4"/>
  <c r="I327" i="4" s="1"/>
  <c r="G328" i="4"/>
  <c r="I328" i="4" s="1"/>
  <c r="G329" i="4"/>
  <c r="I329" i="4" s="1"/>
  <c r="G330" i="4"/>
  <c r="I330" i="4" s="1"/>
  <c r="G331" i="4"/>
  <c r="I331" i="4" s="1"/>
  <c r="G332" i="4"/>
  <c r="I332" i="4" s="1"/>
  <c r="G333" i="4"/>
  <c r="I333" i="4" s="1"/>
  <c r="G334" i="4"/>
  <c r="I334" i="4" s="1"/>
  <c r="G336" i="4"/>
  <c r="I336" i="4" s="1"/>
  <c r="G338" i="4"/>
  <c r="I338" i="4" s="1"/>
  <c r="I340" i="4"/>
  <c r="G341" i="4"/>
  <c r="I341" i="4" s="1"/>
  <c r="I8" i="4"/>
  <c r="G9" i="4"/>
  <c r="I9" i="4" s="1"/>
  <c r="G10" i="4"/>
  <c r="I10" i="4" s="1"/>
  <c r="G11" i="4"/>
  <c r="I11" i="4" s="1"/>
  <c r="G12" i="4"/>
  <c r="I12" i="4" s="1"/>
  <c r="G13" i="4"/>
  <c r="I13" i="4" s="1"/>
  <c r="G14" i="4"/>
  <c r="I14" i="4" s="1"/>
  <c r="I16" i="4"/>
  <c r="G18" i="4"/>
  <c r="I18" i="4" s="1"/>
  <c r="G19" i="4"/>
  <c r="I19" i="4" s="1"/>
  <c r="G20" i="4"/>
  <c r="I20" i="4" s="1"/>
  <c r="G21" i="4"/>
  <c r="I21" i="4" s="1"/>
  <c r="G22" i="4"/>
  <c r="I22" i="4" s="1"/>
  <c r="G23" i="4"/>
  <c r="I23" i="4" s="1"/>
  <c r="G24" i="4"/>
  <c r="I24" i="4" s="1"/>
  <c r="G25" i="4"/>
  <c r="I25" i="4" s="1"/>
  <c r="G27" i="4"/>
  <c r="I27" i="4" s="1"/>
  <c r="G29" i="4"/>
  <c r="I29" i="4" s="1"/>
  <c r="G30" i="4"/>
  <c r="I30" i="4" s="1"/>
  <c r="G31" i="4"/>
  <c r="I31" i="4" s="1"/>
  <c r="G32" i="4"/>
  <c r="I32" i="4" s="1"/>
  <c r="G33" i="4"/>
  <c r="I33" i="4" s="1"/>
  <c r="G34" i="4"/>
  <c r="I34" i="4" s="1"/>
  <c r="G35" i="4"/>
  <c r="I35" i="4" s="1"/>
  <c r="G36" i="4"/>
  <c r="I36" i="4" s="1"/>
  <c r="G38" i="4"/>
  <c r="I38" i="4" s="1"/>
  <c r="G40" i="4"/>
  <c r="I40" i="4" s="1"/>
  <c r="G41" i="4"/>
  <c r="I41" i="4" s="1"/>
  <c r="G42" i="4"/>
  <c r="I42" i="4" s="1"/>
  <c r="G43" i="4"/>
  <c r="I43" i="4" s="1"/>
  <c r="G44" i="4"/>
  <c r="I44" i="4" s="1"/>
  <c r="G45" i="4"/>
  <c r="I45" i="4" s="1"/>
  <c r="G46" i="4"/>
  <c r="I46" i="4" s="1"/>
  <c r="G47" i="4"/>
  <c r="I47" i="4" s="1"/>
  <c r="G49" i="4"/>
  <c r="I49" i="4" s="1"/>
  <c r="G51" i="4"/>
  <c r="I51" i="4" s="1"/>
  <c r="G52" i="4"/>
  <c r="I52" i="4" s="1"/>
  <c r="G53" i="4"/>
  <c r="I53" i="4" s="1"/>
  <c r="G54" i="4"/>
  <c r="I54" i="4" s="1"/>
  <c r="G55" i="4"/>
  <c r="I55" i="4" s="1"/>
  <c r="G56" i="4"/>
  <c r="I56" i="4" s="1"/>
  <c r="G58" i="4"/>
  <c r="I58" i="4" s="1"/>
  <c r="G59" i="4"/>
  <c r="I59" i="4" s="1"/>
  <c r="G60" i="4"/>
  <c r="I60" i="4" s="1"/>
  <c r="G61" i="4"/>
  <c r="I61" i="4" s="1"/>
  <c r="G62" i="4"/>
  <c r="I62" i="4" s="1"/>
  <c r="G63" i="4"/>
  <c r="I63" i="4" s="1"/>
  <c r="G65" i="4"/>
  <c r="I65" i="4" s="1"/>
  <c r="G66" i="4"/>
  <c r="I66" i="4" s="1"/>
  <c r="G67" i="4"/>
  <c r="I67" i="4" s="1"/>
  <c r="G68" i="4"/>
  <c r="I68" i="4" s="1"/>
  <c r="G71" i="4"/>
  <c r="I71" i="4" s="1"/>
  <c r="G73" i="4"/>
  <c r="I73" i="4" s="1"/>
  <c r="G75" i="4"/>
  <c r="I75" i="4" s="1"/>
  <c r="G76" i="4"/>
  <c r="I76" i="4" s="1"/>
  <c r="G77" i="4"/>
  <c r="I77" i="4" s="1"/>
  <c r="G78" i="4"/>
  <c r="I78" i="4" s="1"/>
  <c r="G79" i="4"/>
  <c r="I79" i="4" s="1"/>
  <c r="G81" i="4"/>
  <c r="I81" i="4" s="1"/>
  <c r="G82" i="4"/>
  <c r="I82" i="4" s="1"/>
  <c r="G83" i="4"/>
  <c r="I83" i="4" s="1"/>
  <c r="G84" i="4"/>
  <c r="I84" i="4" s="1"/>
  <c r="G85" i="4"/>
  <c r="I85" i="4" s="1"/>
  <c r="G86" i="4"/>
  <c r="I86" i="4" s="1"/>
  <c r="G93" i="4"/>
  <c r="I93" i="4" s="1"/>
  <c r="G94" i="4"/>
  <c r="I94" i="4" s="1"/>
  <c r="G95" i="4"/>
  <c r="I95" i="4" s="1"/>
  <c r="G96" i="4"/>
  <c r="I96" i="4" s="1"/>
  <c r="G97" i="4"/>
  <c r="I97" i="4" s="1"/>
  <c r="G98" i="4"/>
  <c r="I98" i="4" s="1"/>
  <c r="G99" i="4"/>
  <c r="I99" i="4" s="1"/>
  <c r="G100" i="4"/>
  <c r="I100" i="4" s="1"/>
  <c r="G102" i="4"/>
  <c r="I102" i="4" s="1"/>
  <c r="G104" i="4"/>
  <c r="I104" i="4" s="1"/>
  <c r="G105" i="4"/>
  <c r="I105" i="4" s="1"/>
  <c r="G106" i="4"/>
  <c r="I106" i="4" s="1"/>
  <c r="G107" i="4"/>
  <c r="I107" i="4" s="1"/>
  <c r="G112" i="4"/>
  <c r="I112" i="4" s="1"/>
  <c r="G113" i="4"/>
  <c r="I113" i="4" s="1"/>
  <c r="G114" i="4"/>
  <c r="I114" i="4" s="1"/>
  <c r="G115" i="4"/>
  <c r="I115" i="4" s="1"/>
  <c r="G120" i="4"/>
  <c r="I120" i="4" s="1"/>
  <c r="G121" i="4"/>
  <c r="I121" i="4" s="1"/>
  <c r="G122" i="4"/>
  <c r="I122" i="4" s="1"/>
  <c r="G123" i="4"/>
  <c r="I123" i="4" s="1"/>
  <c r="G124" i="4"/>
  <c r="I124" i="4" s="1"/>
  <c r="G125" i="4"/>
  <c r="I125" i="4" s="1"/>
  <c r="G126" i="4"/>
  <c r="I126" i="4" s="1"/>
  <c r="G127" i="4"/>
  <c r="I127" i="4" s="1"/>
  <c r="G129" i="4"/>
  <c r="I129" i="4" s="1"/>
  <c r="G131" i="4"/>
  <c r="I131" i="4" s="1"/>
  <c r="G132" i="4"/>
  <c r="I132" i="4" s="1"/>
  <c r="G133" i="4"/>
  <c r="I133" i="4" s="1"/>
  <c r="G134" i="4"/>
  <c r="I134" i="4" s="1"/>
  <c r="G135" i="4"/>
  <c r="I135" i="4" s="1"/>
  <c r="G136" i="4"/>
  <c r="I136" i="4" s="1"/>
  <c r="G137" i="4"/>
  <c r="I137" i="4" s="1"/>
  <c r="I7" i="4"/>
  <c r="D3" i="4" s="1"/>
  <c r="I8" i="2"/>
  <c r="I8" i="1"/>
  <c r="D4" i="1" s="1"/>
  <c r="D5" i="8" l="1"/>
</calcChain>
</file>

<file path=xl/sharedStrings.xml><?xml version="1.0" encoding="utf-8"?>
<sst xmlns="http://schemas.openxmlformats.org/spreadsheetml/2006/main" count="2394" uniqueCount="1820">
  <si>
    <t>Фото</t>
  </si>
  <si>
    <t>Наименование</t>
  </si>
  <si>
    <t>Диаметр, мм</t>
  </si>
  <si>
    <t>Артикул</t>
  </si>
  <si>
    <t>Цена (шт/м),
руб. с НДС</t>
  </si>
  <si>
    <t>16 х 2,2</t>
  </si>
  <si>
    <t>20 х 2,8</t>
  </si>
  <si>
    <t>25 х 3,5</t>
  </si>
  <si>
    <t>32 х 4,4</t>
  </si>
  <si>
    <t>Труба РОСТерм теплый пол
PE-Xb/EVOH</t>
  </si>
  <si>
    <t>16 х 2,0</t>
  </si>
  <si>
    <t>16PBEVOH100T</t>
  </si>
  <si>
    <t>20 х 2,0</t>
  </si>
  <si>
    <t>20PBEVOH100T</t>
  </si>
  <si>
    <t>16PA100</t>
  </si>
  <si>
    <t>20PA100</t>
  </si>
  <si>
    <t>25PA100</t>
  </si>
  <si>
    <t>32PA100</t>
  </si>
  <si>
    <t>20-1/2"</t>
  </si>
  <si>
    <t>25-3/4"</t>
  </si>
  <si>
    <t>32-1"</t>
  </si>
  <si>
    <t>115093, Россия, г. Москва,
Большая Серпуховская ул., д. 46, стр. 34
телефон: +7 499 653 78 18
email: msk@rostherm.ru</t>
  </si>
  <si>
    <t>16 х 20</t>
  </si>
  <si>
    <t>20 х 25</t>
  </si>
  <si>
    <t>2025COUPPSU</t>
  </si>
  <si>
    <t>16 х 25</t>
  </si>
  <si>
    <t>16 х 20 х 16</t>
  </si>
  <si>
    <t>20 х 16 х 16</t>
  </si>
  <si>
    <t>20 х 16 х 20</t>
  </si>
  <si>
    <t>20 х 20 х 16</t>
  </si>
  <si>
    <t>20 х 25 х 20</t>
  </si>
  <si>
    <t>25 х 16 х 16</t>
  </si>
  <si>
    <t>25 х 16 х 20</t>
  </si>
  <si>
    <t>25 х 16 х 25</t>
  </si>
  <si>
    <t>25 х 20 х 16</t>
  </si>
  <si>
    <t>25 х 20 х 20</t>
  </si>
  <si>
    <t>25 х 20 х 25</t>
  </si>
  <si>
    <t>25 х 25 х 20</t>
  </si>
  <si>
    <t>16 х 16 х 16</t>
  </si>
  <si>
    <t>20 х 20 х 20</t>
  </si>
  <si>
    <t>25 х 25 х 25</t>
  </si>
  <si>
    <t>16/20</t>
  </si>
  <si>
    <t>Цена со скидкой (шт/м),
руб. с НДС</t>
  </si>
  <si>
    <t>Сумма со скидкой (шт/м),
руб. с НДС</t>
  </si>
  <si>
    <t>Количество, (шт/м)</t>
  </si>
  <si>
    <t>Цена (шт/м), руб. с НДС</t>
  </si>
  <si>
    <t>40-1 1/4"</t>
  </si>
  <si>
    <t>50-1 1/2"</t>
  </si>
  <si>
    <t>63-2"</t>
  </si>
  <si>
    <t>Шаровой кран</t>
  </si>
  <si>
    <t>Тройник равнопроходной</t>
  </si>
  <si>
    <t>Соединительная муфта</t>
  </si>
  <si>
    <t>Муфта переходная</t>
  </si>
  <si>
    <t>40-32</t>
  </si>
  <si>
    <t>50-32</t>
  </si>
  <si>
    <t>50-40</t>
  </si>
  <si>
    <t>Тройник переходный</t>
  </si>
  <si>
    <t>Уголок 90º</t>
  </si>
  <si>
    <t>Уголок 45º</t>
  </si>
  <si>
    <t>Заглушка</t>
  </si>
  <si>
    <t>Заглушка с резьбой НР</t>
  </si>
  <si>
    <t>Крестовина равносторонняя</t>
  </si>
  <si>
    <t>Втулка под фланец</t>
  </si>
  <si>
    <t>Фланец</t>
  </si>
  <si>
    <t>Крепление-клипса
одинарная</t>
  </si>
  <si>
    <t>Ножницы</t>
  </si>
  <si>
    <t>16-40</t>
  </si>
  <si>
    <t>Труборез</t>
  </si>
  <si>
    <t>50-110</t>
  </si>
  <si>
    <t>Набор инструментов</t>
  </si>
  <si>
    <t>1500 W</t>
  </si>
  <si>
    <t>2000 W</t>
  </si>
  <si>
    <t>Размер, мм</t>
  </si>
  <si>
    <t>Труба канализационная</t>
  </si>
  <si>
    <t>Ревизия</t>
  </si>
  <si>
    <t>Патрубок компенсационный</t>
  </si>
  <si>
    <t>Тройник</t>
  </si>
  <si>
    <t>Отвод</t>
  </si>
  <si>
    <t>Крестовина
одноплоскостная</t>
  </si>
  <si>
    <t>Крестовина
двухплоскостная</t>
  </si>
  <si>
    <t>Надвижная муфта</t>
  </si>
  <si>
    <t>Переход редукционный</t>
  </si>
  <si>
    <t>Переход редукционный,
короткий</t>
  </si>
  <si>
    <t>Вазелин технический, 250 г.</t>
  </si>
  <si>
    <t>110-50</t>
  </si>
  <si>
    <t>160-110</t>
  </si>
  <si>
    <t>DN 110-500</t>
  </si>
  <si>
    <t>DN 110-1000</t>
  </si>
  <si>
    <t>DN 110-2000</t>
  </si>
  <si>
    <t>DN 110-3000</t>
  </si>
  <si>
    <t>DN 110-4000</t>
  </si>
  <si>
    <t>DN 160-500</t>
  </si>
  <si>
    <t>DN 160-1000</t>
  </si>
  <si>
    <t>DN 160-2000</t>
  </si>
  <si>
    <t>DN 160-3000</t>
  </si>
  <si>
    <t>DN 32-500</t>
  </si>
  <si>
    <t>DN 32-1000</t>
  </si>
  <si>
    <t>DN 32-2000</t>
  </si>
  <si>
    <t>DN 40-500</t>
  </si>
  <si>
    <t>DN 40-1000</t>
  </si>
  <si>
    <t>DN 40-2000</t>
  </si>
  <si>
    <t>DN 50-150</t>
  </si>
  <si>
    <t>DN 50-250</t>
  </si>
  <si>
    <t>DN 50-500</t>
  </si>
  <si>
    <t>DN 50-750</t>
  </si>
  <si>
    <t>DN 50-1000</t>
  </si>
  <si>
    <t>DN 50-1500</t>
  </si>
  <si>
    <t>DN 50-2000</t>
  </si>
  <si>
    <t>DN 50-3000</t>
  </si>
  <si>
    <t>DN 110-150</t>
  </si>
  <si>
    <t>DN 110-250</t>
  </si>
  <si>
    <t>DN 110-750</t>
  </si>
  <si>
    <t>DN 110-1500</t>
  </si>
  <si>
    <t>DN 40-40, 45⁰</t>
  </si>
  <si>
    <t>DN 40-40, 88⁰</t>
  </si>
  <si>
    <t>DN 50-50, 45⁰</t>
  </si>
  <si>
    <t>DN 50-50, 88⁰</t>
  </si>
  <si>
    <t>DN 110-50, 45⁰</t>
  </si>
  <si>
    <t>DN 110-50, 88⁰</t>
  </si>
  <si>
    <t>DN 110-110, 45⁰</t>
  </si>
  <si>
    <t>DN 110-110, 88⁰</t>
  </si>
  <si>
    <t>110х110х50, левая, 88⁰</t>
  </si>
  <si>
    <t>110х110х50, правая, 88⁰</t>
  </si>
  <si>
    <t>110, 45⁰</t>
  </si>
  <si>
    <t>110, 88⁰</t>
  </si>
  <si>
    <t>160, 45⁰</t>
  </si>
  <si>
    <t>160, 88⁰</t>
  </si>
  <si>
    <t>110х110х110, 45⁰</t>
  </si>
  <si>
    <t>110х110х110, 88⁰</t>
  </si>
  <si>
    <t>50х50х50, 45⁰</t>
  </si>
  <si>
    <t>50х50х50, 88⁰</t>
  </si>
  <si>
    <t>110х110х50, 45⁰</t>
  </si>
  <si>
    <t>110х110х50, 88⁰</t>
  </si>
  <si>
    <t>32, 45⁰</t>
  </si>
  <si>
    <t>32, 88⁰</t>
  </si>
  <si>
    <t>40, 45⁰</t>
  </si>
  <si>
    <t>40, 88⁰</t>
  </si>
  <si>
    <t>50, 88⁰</t>
  </si>
  <si>
    <t>50, 45⁰</t>
  </si>
  <si>
    <t>Труба VAXT SML</t>
  </si>
  <si>
    <t>50 х 3 000</t>
  </si>
  <si>
    <t>100 х 3 000</t>
  </si>
  <si>
    <t>150 х 3 000</t>
  </si>
  <si>
    <t>200 х 3 000</t>
  </si>
  <si>
    <t>Отвод VAXT SML 15°</t>
  </si>
  <si>
    <t>Отвод VAXT SML 30°</t>
  </si>
  <si>
    <t>Отвод VAXT SML 45°</t>
  </si>
  <si>
    <t>Отвод VAXT SML 90°</t>
  </si>
  <si>
    <t>Двойное колено
VAXT SML 88°</t>
  </si>
  <si>
    <t>Тройник
VAXT SML 45°</t>
  </si>
  <si>
    <t>50 х 50</t>
  </si>
  <si>
    <t>100 х 50</t>
  </si>
  <si>
    <t>100 х 100</t>
  </si>
  <si>
    <t>150 х 150</t>
  </si>
  <si>
    <t>150 х 100</t>
  </si>
  <si>
    <t>200 х 100</t>
  </si>
  <si>
    <t>200 х 150</t>
  </si>
  <si>
    <t>200 х 200</t>
  </si>
  <si>
    <t>Тройник
VAXT SML 90°</t>
  </si>
  <si>
    <t>150 х 50</t>
  </si>
  <si>
    <t>Крестовина
одноплоскостная
VAXT SML 90°</t>
  </si>
  <si>
    <t>100 х 50 х 50</t>
  </si>
  <si>
    <t>100 х 100 х 100</t>
  </si>
  <si>
    <t>150 х 100 х 100</t>
  </si>
  <si>
    <t>Крестовина
одноплоскостная
VAXT SML 70°</t>
  </si>
  <si>
    <t>Крестовина
одноплоскостная
VAXT SML 45°</t>
  </si>
  <si>
    <t>150 х 150 х 150</t>
  </si>
  <si>
    <t>Крестовина
двухплоскостная
VAXT SML 90°</t>
  </si>
  <si>
    <t>Переходник
внецентренный
VAXT SML</t>
  </si>
  <si>
    <t>100х50</t>
  </si>
  <si>
    <t>150х50</t>
  </si>
  <si>
    <t>150х100</t>
  </si>
  <si>
    <t>200х100</t>
  </si>
  <si>
    <t>Заглушка торцевая
VAXT SML</t>
  </si>
  <si>
    <t>Опорная труба
VAXT SML</t>
  </si>
  <si>
    <t>Опорное кольцо
с гальваниз. резиной
VAXT SML</t>
  </si>
  <si>
    <t>Ревизия с круглой
крышкой VAXT SML</t>
  </si>
  <si>
    <t>Ревизия
с прямоугольной
крышкой VAXT SML</t>
  </si>
  <si>
    <t>Соединитель (хомут)
VAXT Rapid</t>
  </si>
  <si>
    <t>Зажим Kralle Rapid
VAXT</t>
  </si>
  <si>
    <t>Переход Konfix
VAXT SML</t>
  </si>
  <si>
    <t>Цена шт, EUR. с НДС</t>
  </si>
  <si>
    <t>Количество, шт</t>
  </si>
  <si>
    <t>Сумма со скидкой шт,
руб. с НДС</t>
  </si>
  <si>
    <t>Кран шаровый латунный (бабочка) ВР-ВР</t>
  </si>
  <si>
    <t>1/2"</t>
  </si>
  <si>
    <t>3/4"</t>
  </si>
  <si>
    <t>1"</t>
  </si>
  <si>
    <t>Кран шаровый латунный (бабочка) со сгоном</t>
  </si>
  <si>
    <t>Кран шаровый латунный (стальной рычаг) ВР-ВР</t>
  </si>
  <si>
    <t>1 1/4"</t>
  </si>
  <si>
    <t>1 1/2’</t>
  </si>
  <si>
    <t>2"</t>
  </si>
  <si>
    <t>Кран шаровый латунный (бабочка) ВР-НР</t>
  </si>
  <si>
    <t>Латунный сетчатый фильтр типа «Y» ВР-ВР</t>
  </si>
  <si>
    <t>Цена со скидкой шт,
руб. с НДС</t>
  </si>
  <si>
    <t>Размер</t>
  </si>
  <si>
    <t>65 х 65 х 35</t>
  </si>
  <si>
    <t>90 х 42 х 40</t>
  </si>
  <si>
    <t>70 х 70 х 40</t>
  </si>
  <si>
    <t>80 х 80 х 40</t>
  </si>
  <si>
    <t>85 х 85 х 40</t>
  </si>
  <si>
    <t>100 х 100 х 55</t>
  </si>
  <si>
    <t>120 х 80 х 50</t>
  </si>
  <si>
    <t>150 х 110 х 70</t>
  </si>
  <si>
    <t>Кабель-канал, белый
(1 шт = 2 м)</t>
  </si>
  <si>
    <t>12 Х 12</t>
  </si>
  <si>
    <t>15 Х 10</t>
  </si>
  <si>
    <t>16 Х 16</t>
  </si>
  <si>
    <t>20 Х 10</t>
  </si>
  <si>
    <t>25 Х 16</t>
  </si>
  <si>
    <t>40 Х 16</t>
  </si>
  <si>
    <t>40 Х 25</t>
  </si>
  <si>
    <t>40 Х 60</t>
  </si>
  <si>
    <t>Держатель-клипса,
(10 шт)</t>
  </si>
  <si>
    <t>D 16</t>
  </si>
  <si>
    <t>D 20</t>
  </si>
  <si>
    <t>D 25</t>
  </si>
  <si>
    <t>D 32</t>
  </si>
  <si>
    <t>D 40</t>
  </si>
  <si>
    <t>D 50</t>
  </si>
  <si>
    <t>Угол внешний КМН
(4 шт/комп.)</t>
  </si>
  <si>
    <t>Угол внешний, белый
(2 шт)</t>
  </si>
  <si>
    <t>Угол внутренний КМВ
(4 шт/комп.)</t>
  </si>
  <si>
    <t>Угол внутренний,
белый (2 шт)</t>
  </si>
  <si>
    <t>Заглушка кабельной
трассы КМЗ
(4 шт / комп.)</t>
  </si>
  <si>
    <t>Заглушка белая (2 шт)</t>
  </si>
  <si>
    <t>Соединение КМС
(4 шт/комп.)</t>
  </si>
  <si>
    <t>Соединение на стык
белый (2 шт)</t>
  </si>
  <si>
    <t>Угол Т-образный КМТ
(4 шт / комп.)</t>
  </si>
  <si>
    <t>Угол Т-образный
белый (2 шт)</t>
  </si>
  <si>
    <t>D16 100 м</t>
  </si>
  <si>
    <t>D20 100 м</t>
  </si>
  <si>
    <t>D25 50 м</t>
  </si>
  <si>
    <t>D32 25 м</t>
  </si>
  <si>
    <t>D50 15 м</t>
  </si>
  <si>
    <t>Цена (шт/компл) руб. с НДС</t>
  </si>
  <si>
    <t>Цена со скидкой (шт/компл),
руб. с НДС</t>
  </si>
  <si>
    <t>Количество, (шт/компл)</t>
  </si>
  <si>
    <t>Сумма со скидкой (шт/компл),
руб. с НДС</t>
  </si>
  <si>
    <t>Цена, руб. с НДС</t>
  </si>
  <si>
    <t>Труба ПНД</t>
  </si>
  <si>
    <t>25 м</t>
  </si>
  <si>
    <t>50 м</t>
  </si>
  <si>
    <t>Намотка</t>
  </si>
  <si>
    <t>Цена со скидкой шт
руб. с НДС</t>
  </si>
  <si>
    <t>AQS7,4-20</t>
  </si>
  <si>
    <t>Код по 1С</t>
  </si>
  <si>
    <t>0Б4002423</t>
  </si>
  <si>
    <t>PPRS6-20</t>
  </si>
  <si>
    <t>PPRS6-25</t>
  </si>
  <si>
    <t>PPRS6-32</t>
  </si>
  <si>
    <t>PPRS6-40</t>
  </si>
  <si>
    <t>PPRS6-50</t>
  </si>
  <si>
    <t>PPRS6-63</t>
  </si>
  <si>
    <t>PPRS6-75</t>
  </si>
  <si>
    <t>PPRS6-90</t>
  </si>
  <si>
    <t>PPRS6-110</t>
  </si>
  <si>
    <t>PPRS6-125</t>
  </si>
  <si>
    <t>0Б1001461</t>
  </si>
  <si>
    <t>0Б1001402</t>
  </si>
  <si>
    <t>0Б4003782</t>
  </si>
  <si>
    <t>SHK75</t>
  </si>
  <si>
    <t>0Б1001095</t>
  </si>
  <si>
    <t>Фильтр косой</t>
  </si>
  <si>
    <t>0Б4000968</t>
  </si>
  <si>
    <t>0Б4003781</t>
  </si>
  <si>
    <t>110-75</t>
  </si>
  <si>
    <t>ТР0002947</t>
  </si>
  <si>
    <t>0Б4004118</t>
  </si>
  <si>
    <t>0Б4004119</t>
  </si>
  <si>
    <t>0Б4004209</t>
  </si>
  <si>
    <t>0Б4000969</t>
  </si>
  <si>
    <t>0Б2000287</t>
  </si>
  <si>
    <t>SS32</t>
  </si>
  <si>
    <t>Заглушка с резьбой ВР</t>
  </si>
  <si>
    <t>0Б4004210</t>
  </si>
  <si>
    <t>0Б4002839</t>
  </si>
  <si>
    <t>0Б4002364</t>
  </si>
  <si>
    <t>0Б4002365</t>
  </si>
  <si>
    <t>0Б4002366</t>
  </si>
  <si>
    <t>0Б4003955</t>
  </si>
  <si>
    <t>0Б4002368</t>
  </si>
  <si>
    <t>Уголок с настенным креплением НР</t>
  </si>
  <si>
    <t>0Б4002265</t>
  </si>
  <si>
    <t>Крепление-клипса
двойная</t>
  </si>
  <si>
    <t>Обвод короткий</t>
  </si>
  <si>
    <t>Обвод длинный</t>
  </si>
  <si>
    <t>002005086</t>
  </si>
  <si>
    <t>099400203</t>
  </si>
  <si>
    <t>099400325</t>
  </si>
  <si>
    <t>099411374</t>
  </si>
  <si>
    <t>099400327</t>
  </si>
  <si>
    <t>Компенсатор-петля</t>
  </si>
  <si>
    <t>099400399</t>
  </si>
  <si>
    <t>099400400</t>
  </si>
  <si>
    <t>099400412</t>
  </si>
  <si>
    <t>099400407</t>
  </si>
  <si>
    <t>099400411</t>
  </si>
  <si>
    <t>099400414</t>
  </si>
  <si>
    <t>099400415</t>
  </si>
  <si>
    <t>099407894</t>
  </si>
  <si>
    <t>099407895</t>
  </si>
  <si>
    <t>099401267</t>
  </si>
  <si>
    <t>099400255</t>
  </si>
  <si>
    <t>099400256</t>
  </si>
  <si>
    <t>099411328</t>
  </si>
  <si>
    <t>099411329</t>
  </si>
  <si>
    <t>099400246</t>
  </si>
  <si>
    <t>099400249</t>
  </si>
  <si>
    <t>099400250</t>
  </si>
  <si>
    <t>099410092</t>
  </si>
  <si>
    <t>099411330</t>
  </si>
  <si>
    <t>099400305</t>
  </si>
  <si>
    <t>099415876</t>
  </si>
  <si>
    <t>099412261</t>
  </si>
  <si>
    <t>099414586</t>
  </si>
  <si>
    <t>099414587</t>
  </si>
  <si>
    <t>099400334</t>
  </si>
  <si>
    <t>099407911</t>
  </si>
  <si>
    <t>099407912</t>
  </si>
  <si>
    <t>099400283</t>
  </si>
  <si>
    <t>099407898</t>
  </si>
  <si>
    <t>099407899</t>
  </si>
  <si>
    <t>099400316</t>
  </si>
  <si>
    <t>099400317</t>
  </si>
  <si>
    <t>099407905</t>
  </si>
  <si>
    <t>099407906</t>
  </si>
  <si>
    <t>099415905</t>
  </si>
  <si>
    <t>099416795</t>
  </si>
  <si>
    <t>099400202</t>
  </si>
  <si>
    <t>099410516</t>
  </si>
  <si>
    <t>099400300</t>
  </si>
  <si>
    <t>099411372</t>
  </si>
  <si>
    <t>099400347</t>
  </si>
  <si>
    <t>099400348</t>
  </si>
  <si>
    <t>099411370</t>
  </si>
  <si>
    <t>099411366</t>
  </si>
  <si>
    <t>099415906</t>
  </si>
  <si>
    <t>099409079</t>
  </si>
  <si>
    <t>099409080</t>
  </si>
  <si>
    <t>099415909</t>
  </si>
  <si>
    <t>099410442</t>
  </si>
  <si>
    <t>099410443</t>
  </si>
  <si>
    <t>099414349</t>
  </si>
  <si>
    <t>099414348</t>
  </si>
  <si>
    <t>099407909</t>
  </si>
  <si>
    <t>099414347</t>
  </si>
  <si>
    <t>099407910</t>
  </si>
  <si>
    <t>099415910</t>
  </si>
  <si>
    <t>099415911</t>
  </si>
  <si>
    <t>099400363</t>
  </si>
  <si>
    <t>099407913</t>
  </si>
  <si>
    <t>099407914</t>
  </si>
  <si>
    <t>099409703</t>
  </si>
  <si>
    <t>099415914</t>
  </si>
  <si>
    <t>099415915</t>
  </si>
  <si>
    <t>099415916</t>
  </si>
  <si>
    <t>099400265</t>
  </si>
  <si>
    <t>099400266</t>
  </si>
  <si>
    <t>099400388</t>
  </si>
  <si>
    <t>099400267</t>
  </si>
  <si>
    <t>099415903</t>
  </si>
  <si>
    <t>099415904</t>
  </si>
  <si>
    <t>099411367</t>
  </si>
  <si>
    <t>099411369</t>
  </si>
  <si>
    <t>099411368</t>
  </si>
  <si>
    <t>099411450</t>
  </si>
  <si>
    <t>099411451</t>
  </si>
  <si>
    <t>099411452</t>
  </si>
  <si>
    <t>099401961</t>
  </si>
  <si>
    <t>099409856</t>
  </si>
  <si>
    <t>099402271</t>
  </si>
  <si>
    <t>099400268</t>
  </si>
  <si>
    <t>099400269</t>
  </si>
  <si>
    <t>099400270</t>
  </si>
  <si>
    <t>099415307</t>
  </si>
  <si>
    <t>099415308</t>
  </si>
  <si>
    <t>099415309</t>
  </si>
  <si>
    <t>002005088</t>
  </si>
  <si>
    <t>002005089</t>
  </si>
  <si>
    <t>002005090</t>
  </si>
  <si>
    <t>002005091</t>
  </si>
  <si>
    <t>002005092</t>
  </si>
  <si>
    <t>002005093</t>
  </si>
  <si>
    <t>002005094</t>
  </si>
  <si>
    <t>002005195</t>
  </si>
  <si>
    <t>002005196</t>
  </si>
  <si>
    <t>002005083</t>
  </si>
  <si>
    <t>002005194</t>
  </si>
  <si>
    <t>099400273</t>
  </si>
  <si>
    <t>Уголок комбинированный ВР</t>
  </si>
  <si>
    <t>Уголок комбинированный НР</t>
  </si>
  <si>
    <t>Муфта комбинированная ВР</t>
  </si>
  <si>
    <t>Тройник комбинированный ВР</t>
  </si>
  <si>
    <t>Тройник комбинированный НР</t>
  </si>
  <si>
    <t>Муфта комбинированная НР</t>
  </si>
  <si>
    <t>Муфта комбинированная НР под ключ</t>
  </si>
  <si>
    <t>ТРУБА РОСТерм FRP армированная стекловолокном</t>
  </si>
  <si>
    <t>ТРУБА РОСТерм PPRC для горячей и холодной воды (PN20)</t>
  </si>
  <si>
    <t>ТРУБА РОСТерм Aqua SDR 6 армированная стекловолокном</t>
  </si>
  <si>
    <t>ТРУБА РОСТерм Aqua SDR 7,4 армированная стекловолокном</t>
  </si>
  <si>
    <t>Муфта разъемная    (американка) НР</t>
  </si>
  <si>
    <t>00-006831</t>
  </si>
  <si>
    <t>ТР0005189</t>
  </si>
  <si>
    <t>0Б4004093</t>
  </si>
  <si>
    <t>0Б4002867</t>
  </si>
  <si>
    <t>25 красный
(под трубу 16 мм)</t>
  </si>
  <si>
    <t>25 синий
(под трубу 16 мм)</t>
  </si>
  <si>
    <t>32 красный
(под трубу 20 мм)</t>
  </si>
  <si>
    <t>32 синий
(под трубу 20 мм)</t>
  </si>
  <si>
    <t>40 красный
(под трубу 25 мм)</t>
  </si>
  <si>
    <t>40 синий
(под трубу 25 мм)</t>
  </si>
  <si>
    <t>50 красный
(под трубу 32 мм)</t>
  </si>
  <si>
    <t>50 синий 
(под трубу 32 мм)</t>
  </si>
  <si>
    <t>25CR</t>
  </si>
  <si>
    <t>32CR</t>
  </si>
  <si>
    <t>40CR</t>
  </si>
  <si>
    <t>50CR</t>
  </si>
  <si>
    <t>50CB</t>
  </si>
  <si>
    <t>40CB</t>
  </si>
  <si>
    <t>32CB</t>
  </si>
  <si>
    <t>25CB</t>
  </si>
  <si>
    <t>099412658</t>
  </si>
  <si>
    <t>099412659</t>
  </si>
  <si>
    <t>0Б4002100</t>
  </si>
  <si>
    <t>0Б4003906</t>
  </si>
  <si>
    <t>099411201</t>
  </si>
  <si>
    <t>099411202</t>
  </si>
  <si>
    <t>099411203</t>
  </si>
  <si>
    <t>0Б4003977</t>
  </si>
  <si>
    <t>Напрессовочная гильза PVDF</t>
  </si>
  <si>
    <t>Уголок 90° PPSU</t>
  </si>
  <si>
    <t>0Б4002875</t>
  </si>
  <si>
    <t>0Б4002876</t>
  </si>
  <si>
    <t>0Б4003814</t>
  </si>
  <si>
    <t>Муфта переходная PPSU</t>
  </si>
  <si>
    <t>Муфта соединительная PPSU</t>
  </si>
  <si>
    <t>Тройник переходной PPSU</t>
  </si>
  <si>
    <t>Тройник равнопроходной PPSU</t>
  </si>
  <si>
    <t>0Б4003912</t>
  </si>
  <si>
    <t>0Б4003914</t>
  </si>
  <si>
    <t>0Б4003730</t>
  </si>
  <si>
    <t>0Б4003729</t>
  </si>
  <si>
    <t>0Б4003732</t>
  </si>
  <si>
    <t>0Б4003926</t>
  </si>
  <si>
    <t>0Б4003925</t>
  </si>
  <si>
    <t>0Б4003924</t>
  </si>
  <si>
    <t>0Б4003911</t>
  </si>
  <si>
    <t>0Б2000319</t>
  </si>
  <si>
    <t>0Б4003731</t>
  </si>
  <si>
    <t>0Б4003718</t>
  </si>
  <si>
    <t>0Б4003811</t>
  </si>
  <si>
    <t>0Б2000311</t>
  </si>
  <si>
    <t>Переход с накидной гайкой латунь</t>
  </si>
  <si>
    <t>Переход внутренняя резьба ВР латунь</t>
  </si>
  <si>
    <t>Переход наружная резьба НР латунь</t>
  </si>
  <si>
    <t>Уголок с настенным креплением (водорозетка) латунь</t>
  </si>
  <si>
    <t>Адаптер для медных трубок НР латунь</t>
  </si>
  <si>
    <t>Заглушка 16 х 2,2 латунь</t>
  </si>
  <si>
    <t>0Б4004011</t>
  </si>
  <si>
    <t>0Б4004012</t>
  </si>
  <si>
    <t>0Б4004013</t>
  </si>
  <si>
    <t>0Б4002877</t>
  </si>
  <si>
    <t>0Б4004015</t>
  </si>
  <si>
    <t>0Б4003908</t>
  </si>
  <si>
    <t>0Б4003909</t>
  </si>
  <si>
    <t>0Б4003910</t>
  </si>
  <si>
    <t>0Б4004010</t>
  </si>
  <si>
    <t>0Б4003956</t>
  </si>
  <si>
    <t>Евроконус под PE-X ВР латунь</t>
  </si>
  <si>
    <t>Евроконус 15х3/4" ВР под L/T трубку латунь</t>
  </si>
  <si>
    <t>Переходник с накидной гайкой 16*2,2- G3/4"
Евроконус (в комплекте
с напрессовочной гильзой) латунь</t>
  </si>
  <si>
    <t>Угольник-переходник НР 16*1/2" латунь</t>
  </si>
  <si>
    <t>Угольник-переходник ВР 16*1/2" латунь</t>
  </si>
  <si>
    <t>Тройник Т-образный
для подключения радиатора (250)</t>
  </si>
  <si>
    <t>Трубка L-образная
для подключения радиатора (250)</t>
  </si>
  <si>
    <t>Трубка U-образная сдвоенная для радиатора 16х15 (300)</t>
  </si>
  <si>
    <t>Ниппель-переходник
под евроконус EK 3/4 х 1/2" НР латунь</t>
  </si>
  <si>
    <t>0Б4002097</t>
  </si>
  <si>
    <t>Колено направляющее одинарное РОСТерм (башмак)</t>
  </si>
  <si>
    <t>Защитная гильза 16-20</t>
  </si>
  <si>
    <t>Фиксатор поворота трубы 90°</t>
  </si>
  <si>
    <t>Кольцо монтажное лайт РОСТерм</t>
  </si>
  <si>
    <t>Заглушка лайт РОСТерм
PPSU</t>
  </si>
  <si>
    <t>L16PLUGPPSU</t>
  </si>
  <si>
    <t>L16PE</t>
  </si>
  <si>
    <t>L20PE</t>
  </si>
  <si>
    <t>L25PE</t>
  </si>
  <si>
    <t>Муфта лайт РОСТерм
PPSU</t>
  </si>
  <si>
    <t>L16COUPPSU</t>
  </si>
  <si>
    <t>L20COUPPSU</t>
  </si>
  <si>
    <t>L25COUPPSU</t>
  </si>
  <si>
    <t>Муфта переходная лайт РОСТерм PPSU</t>
  </si>
  <si>
    <t>L1620COUPPSU</t>
  </si>
  <si>
    <t>L1625COUPPSU</t>
  </si>
  <si>
    <t>L2025COUPPSU</t>
  </si>
  <si>
    <t>Тройник лайт РОСТерм PPSU</t>
  </si>
  <si>
    <t>Тройник переходный лайт РОСТерм PPSU</t>
  </si>
  <si>
    <t>Уголок лайт РОСТерм PPSU 90о</t>
  </si>
  <si>
    <t>L16TEEPPSU</t>
  </si>
  <si>
    <t>L20TEEPPSU</t>
  </si>
  <si>
    <t>L25TEEPPSU</t>
  </si>
  <si>
    <t>L162016TPPSU</t>
  </si>
  <si>
    <t>L201616TPPSU</t>
  </si>
  <si>
    <t>L201620TPPSU</t>
  </si>
  <si>
    <t>L202016TPPSU</t>
  </si>
  <si>
    <t>L202520TPPSU</t>
  </si>
  <si>
    <t>L251616TPPSU</t>
  </si>
  <si>
    <t>L251620TPPSU</t>
  </si>
  <si>
    <t>L251625TPPSU</t>
  </si>
  <si>
    <t>L252016TPPSU</t>
  </si>
  <si>
    <t>L252020TPPSU</t>
  </si>
  <si>
    <t>L252025TPPSU</t>
  </si>
  <si>
    <t>L252520TPPSU</t>
  </si>
  <si>
    <t>L16ELBPPSU</t>
  </si>
  <si>
    <t>L20ELBPPSU</t>
  </si>
  <si>
    <t>L25ELBPPSU</t>
  </si>
  <si>
    <t>00-005894</t>
  </si>
  <si>
    <t>00-005895</t>
  </si>
  <si>
    <t>00-005896</t>
  </si>
  <si>
    <t>00-005921</t>
  </si>
  <si>
    <t>00-005897</t>
  </si>
  <si>
    <t>00-005898</t>
  </si>
  <si>
    <t>00-005899</t>
  </si>
  <si>
    <t>00-005900</t>
  </si>
  <si>
    <t>00-005901</t>
  </si>
  <si>
    <t>00-005902</t>
  </si>
  <si>
    <t>00-005906</t>
  </si>
  <si>
    <t>00-005907</t>
  </si>
  <si>
    <t>00-005908</t>
  </si>
  <si>
    <t>00-005909</t>
  </si>
  <si>
    <t>00-005910</t>
  </si>
  <si>
    <t>00-005911</t>
  </si>
  <si>
    <t>00-005912</t>
  </si>
  <si>
    <t>00-005913</t>
  </si>
  <si>
    <t>00-005914</t>
  </si>
  <si>
    <t>00-005915</t>
  </si>
  <si>
    <t>00-005918</t>
  </si>
  <si>
    <t>00-005916</t>
  </si>
  <si>
    <t>00-005917</t>
  </si>
  <si>
    <t>00-005919</t>
  </si>
  <si>
    <t>00-005920</t>
  </si>
  <si>
    <t>00-005903</t>
  </si>
  <si>
    <t>00-005904</t>
  </si>
  <si>
    <t>00-005905</t>
  </si>
  <si>
    <t>Переход лайт РОСТерм с накидной гайкой</t>
  </si>
  <si>
    <t>Переход лайт РОСТерм ВР латунь</t>
  </si>
  <si>
    <t>Переход лайт РОСТерм НР латунь</t>
  </si>
  <si>
    <t>Угольник-переходник лайт РОСТерм ВР</t>
  </si>
  <si>
    <t>Угольник-переходник лайт РОСТерм НР</t>
  </si>
  <si>
    <t>Уголок лайт с настенным креплением-латунь</t>
  </si>
  <si>
    <t>Тройник лайт Т-образный для подключения радиатора РОСТерм (250)</t>
  </si>
  <si>
    <t>Трубка лайт L-образная для радиатора РОСТерм (250)</t>
  </si>
  <si>
    <t>L16COUPNUT12</t>
  </si>
  <si>
    <t>L16COUPNUT34</t>
  </si>
  <si>
    <t>L20COUPNUT12</t>
  </si>
  <si>
    <t>L20COUPNUT34</t>
  </si>
  <si>
    <t>L25COUPNUT34</t>
  </si>
  <si>
    <t>L16COUP12INT</t>
  </si>
  <si>
    <t>L20COUP12INT</t>
  </si>
  <si>
    <t>L20COUP34INT</t>
  </si>
  <si>
    <t>L25COUP12INT</t>
  </si>
  <si>
    <t>L25COUP34INT</t>
  </si>
  <si>
    <t>L16COUP12EXT</t>
  </si>
  <si>
    <t>L20COUP12EXT</t>
  </si>
  <si>
    <t>L20COUP34EXT</t>
  </si>
  <si>
    <t>L25COUP12EXT</t>
  </si>
  <si>
    <t>L25COUP34EXT</t>
  </si>
  <si>
    <t>L16ELB12INT</t>
  </si>
  <si>
    <t>L16ELB12EXT</t>
  </si>
  <si>
    <t>L16RVO12</t>
  </si>
  <si>
    <t>L20RVO12</t>
  </si>
  <si>
    <t>L161516T-25</t>
  </si>
  <si>
    <t>L201520T-25</t>
  </si>
  <si>
    <t>L16L-25</t>
  </si>
  <si>
    <t>L20L-25</t>
  </si>
  <si>
    <t>Комплект механического инструмента для системы PE-X лайт РОСТерм</t>
  </si>
  <si>
    <t>ТР0000233</t>
  </si>
  <si>
    <t>ТР0000234</t>
  </si>
  <si>
    <t>ТР0000235</t>
  </si>
  <si>
    <t>ТР0000236</t>
  </si>
  <si>
    <t>ТР0000237</t>
  </si>
  <si>
    <t>ТР0000222</t>
  </si>
  <si>
    <t>ТР0000223</t>
  </si>
  <si>
    <t>ТР0000224</t>
  </si>
  <si>
    <t>ТР0000226</t>
  </si>
  <si>
    <t>ТР0000227</t>
  </si>
  <si>
    <t>ТР0000228</t>
  </si>
  <si>
    <t>ТР0000231</t>
  </si>
  <si>
    <t>ТР0000232</t>
  </si>
  <si>
    <t>ТР0000229</t>
  </si>
  <si>
    <t>ТР0000230</t>
  </si>
  <si>
    <t>ТР0000876</t>
  </si>
  <si>
    <t>110х110х110</t>
  </si>
  <si>
    <t>DBR110-110-50-88</t>
  </si>
  <si>
    <t>Тройник (рыжий)</t>
  </si>
  <si>
    <t>DN 160-110, 88⁰</t>
  </si>
  <si>
    <t>DN 160-110, 45⁰</t>
  </si>
  <si>
    <t>DN 160-160, 45⁰</t>
  </si>
  <si>
    <t>DN 160-160, 88⁰</t>
  </si>
  <si>
    <t>Ревизия (рыжий)</t>
  </si>
  <si>
    <t>Труба канализационная  (рыжий)</t>
  </si>
  <si>
    <t>Заглушка (рыжий)</t>
  </si>
  <si>
    <t>Отвод (рыжий)</t>
  </si>
  <si>
    <t>Крестовина одноплоскостная (рыжий)</t>
  </si>
  <si>
    <t>Надвижная муфта (рыжий)</t>
  </si>
  <si>
    <t>Двухраструбная муфта (рыжий)</t>
  </si>
  <si>
    <t>Переход редукционный (рыжий)</t>
  </si>
  <si>
    <t>DN 32-250</t>
  </si>
  <si>
    <t>32-500</t>
  </si>
  <si>
    <t>32-250</t>
  </si>
  <si>
    <t>0Б4000360</t>
  </si>
  <si>
    <t>0Б4000362</t>
  </si>
  <si>
    <t>0Б4000363</t>
  </si>
  <si>
    <t>0Б4000365</t>
  </si>
  <si>
    <t>DN 40-250</t>
  </si>
  <si>
    <t>40-250</t>
  </si>
  <si>
    <t>0Б4000366</t>
  </si>
  <si>
    <t>0Б4000367</t>
  </si>
  <si>
    <t>0Б4000368</t>
  </si>
  <si>
    <t>0Б4000370</t>
  </si>
  <si>
    <t>0Б4000371</t>
  </si>
  <si>
    <t>0Б4000372</t>
  </si>
  <si>
    <t>0Б4000373</t>
  </si>
  <si>
    <t>0Б4000374</t>
  </si>
  <si>
    <t>0Б4000375</t>
  </si>
  <si>
    <t>0Б4000376</t>
  </si>
  <si>
    <t>0Б4000377</t>
  </si>
  <si>
    <t>0Б4000378</t>
  </si>
  <si>
    <t>0Б4000379</t>
  </si>
  <si>
    <t>0Б4000380</t>
  </si>
  <si>
    <t>0Б4000381</t>
  </si>
  <si>
    <t>0Б4000382</t>
  </si>
  <si>
    <t>0Б4000383</t>
  </si>
  <si>
    <t>0Б4000384</t>
  </si>
  <si>
    <t>0Б4000385</t>
  </si>
  <si>
    <t>0Б4000386</t>
  </si>
  <si>
    <t>0Б4000410</t>
  </si>
  <si>
    <t>0Б4000412</t>
  </si>
  <si>
    <t>002004039</t>
  </si>
  <si>
    <t>0Б4000408</t>
  </si>
  <si>
    <t>006000102</t>
  </si>
  <si>
    <t>099416574</t>
  </si>
  <si>
    <t>099416573</t>
  </si>
  <si>
    <t>099416562</t>
  </si>
  <si>
    <t>0Б4000399</t>
  </si>
  <si>
    <t>0Б4000359</t>
  </si>
  <si>
    <t>0Б4000401</t>
  </si>
  <si>
    <t>0Б4000400</t>
  </si>
  <si>
    <t>0Б4000402</t>
  </si>
  <si>
    <t>002004021</t>
  </si>
  <si>
    <t>0Б4000358</t>
  </si>
  <si>
    <t>099416551</t>
  </si>
  <si>
    <t>0Б4000394</t>
  </si>
  <si>
    <t>0Б4000396</t>
  </si>
  <si>
    <t>0Б4000395</t>
  </si>
  <si>
    <t>0Б4000398</t>
  </si>
  <si>
    <t>0Б4000397</t>
  </si>
  <si>
    <t>0Б4002864</t>
  </si>
  <si>
    <t>DB50-88</t>
  </si>
  <si>
    <t>0Б1001223</t>
  </si>
  <si>
    <t>DB110-88</t>
  </si>
  <si>
    <t>0Б4002908</t>
  </si>
  <si>
    <t>099416569</t>
  </si>
  <si>
    <t>098348950</t>
  </si>
  <si>
    <t>098348951</t>
  </si>
  <si>
    <t>0Б4000415</t>
  </si>
  <si>
    <t>0Б4000416</t>
  </si>
  <si>
    <t>0Б4000417</t>
  </si>
  <si>
    <t>0Б4000361</t>
  </si>
  <si>
    <t>0Б4001591</t>
  </si>
  <si>
    <t>0Б4000420</t>
  </si>
  <si>
    <t>0Б4000421</t>
  </si>
  <si>
    <t>0Б4000422</t>
  </si>
  <si>
    <t>Фиксатор для труб</t>
  </si>
  <si>
    <t>Аэратор канализационный</t>
  </si>
  <si>
    <t>0Б4003958</t>
  </si>
  <si>
    <t>Кран шаровый латунный (стальной рычаг) ВР-НР</t>
  </si>
  <si>
    <t>20HDPER25</t>
  </si>
  <si>
    <t>25HDPER25</t>
  </si>
  <si>
    <t>32HDPER25</t>
  </si>
  <si>
    <t>20HDPER50</t>
  </si>
  <si>
    <t>25HDPER50</t>
  </si>
  <si>
    <t>32HDPER50</t>
  </si>
  <si>
    <t xml:space="preserve">Код по 1С </t>
  </si>
  <si>
    <t>CIP50</t>
  </si>
  <si>
    <t>CIP100</t>
  </si>
  <si>
    <t>CIP150</t>
  </si>
  <si>
    <t>CIP200</t>
  </si>
  <si>
    <t>B50-15</t>
  </si>
  <si>
    <t>B150-15</t>
  </si>
  <si>
    <t>B100-15</t>
  </si>
  <si>
    <t>B50-30</t>
  </si>
  <si>
    <t>B100-30</t>
  </si>
  <si>
    <t>B150-30</t>
  </si>
  <si>
    <t>B200-30</t>
  </si>
  <si>
    <t>B50-45</t>
  </si>
  <si>
    <t>B100-45</t>
  </si>
  <si>
    <t>B150-45</t>
  </si>
  <si>
    <t>B200-45</t>
  </si>
  <si>
    <t>B50-90</t>
  </si>
  <si>
    <t>B100-90</t>
  </si>
  <si>
    <t>B150-90</t>
  </si>
  <si>
    <t>B200-90</t>
  </si>
  <si>
    <t>DB100-88</t>
  </si>
  <si>
    <t>DB150-88</t>
  </si>
  <si>
    <t>GR50</t>
  </si>
  <si>
    <t>GR150</t>
  </si>
  <si>
    <t>GR100</t>
  </si>
  <si>
    <t>P50</t>
  </si>
  <si>
    <t>P100</t>
  </si>
  <si>
    <t>P150</t>
  </si>
  <si>
    <t>P200</t>
  </si>
  <si>
    <t>SP50</t>
  </si>
  <si>
    <t>SP100</t>
  </si>
  <si>
    <t>SP150</t>
  </si>
  <si>
    <t>SP200</t>
  </si>
  <si>
    <t>SR50</t>
  </si>
  <si>
    <t>SR100</t>
  </si>
  <si>
    <t>SR150</t>
  </si>
  <si>
    <t>SR200</t>
  </si>
  <si>
    <t>APC100</t>
  </si>
  <si>
    <t>APC50</t>
  </si>
  <si>
    <t>APR100</t>
  </si>
  <si>
    <t>APR150</t>
  </si>
  <si>
    <t>R50</t>
  </si>
  <si>
    <t>R100</t>
  </si>
  <si>
    <t>R150</t>
  </si>
  <si>
    <t>R200</t>
  </si>
  <si>
    <t>T100-45</t>
  </si>
  <si>
    <t>T100-50-45</t>
  </si>
  <si>
    <t>T50-45</t>
  </si>
  <si>
    <t>T150-45</t>
  </si>
  <si>
    <t>T150-100-45</t>
  </si>
  <si>
    <t>T200-100-45</t>
  </si>
  <si>
    <t>T200-150-45</t>
  </si>
  <si>
    <t>T200-45</t>
  </si>
  <si>
    <t>T50-90</t>
  </si>
  <si>
    <t>T100-50-90</t>
  </si>
  <si>
    <t>T100-90</t>
  </si>
  <si>
    <t>T150-50-90</t>
  </si>
  <si>
    <t>T150-100-90</t>
  </si>
  <si>
    <t>T150-90</t>
  </si>
  <si>
    <t>T200-100-90</t>
  </si>
  <si>
    <t>CR100-50-50-90</t>
  </si>
  <si>
    <t>CR100-100-100-90</t>
  </si>
  <si>
    <t>CRD150-100-100-90</t>
  </si>
  <si>
    <t>CR100-100-100-70</t>
  </si>
  <si>
    <t>CR100-50-50-45</t>
  </si>
  <si>
    <t>CR100-100-100-45</t>
  </si>
  <si>
    <t>CR150-100-100-45</t>
  </si>
  <si>
    <t>CR150-150-150-45</t>
  </si>
  <si>
    <t>CRD100-100-100-90</t>
  </si>
  <si>
    <t>TP100-50</t>
  </si>
  <si>
    <t>TP150-50</t>
  </si>
  <si>
    <t>TP150-100</t>
  </si>
  <si>
    <t>TP200-100</t>
  </si>
  <si>
    <t>KF100</t>
  </si>
  <si>
    <t>KF50</t>
  </si>
  <si>
    <t>16PСORPVC100</t>
  </si>
  <si>
    <t>20PСORPVC100</t>
  </si>
  <si>
    <t>25PСORPVC50</t>
  </si>
  <si>
    <t>32PСORPVC25</t>
  </si>
  <si>
    <t>16PCORPE100</t>
  </si>
  <si>
    <t>20PCORPE100</t>
  </si>
  <si>
    <t>25PCORPE50</t>
  </si>
  <si>
    <t>32PCORPE25</t>
  </si>
  <si>
    <t>0Б4003984</t>
  </si>
  <si>
    <t>0Б4003985</t>
  </si>
  <si>
    <t>0Б4003986</t>
  </si>
  <si>
    <t>0Б4003987</t>
  </si>
  <si>
    <t>0Б4003988</t>
  </si>
  <si>
    <t>0Б4003989</t>
  </si>
  <si>
    <t xml:space="preserve">Тип 11K (У)
</t>
  </si>
  <si>
    <t xml:space="preserve">Тип 21K (У)
</t>
  </si>
  <si>
    <t xml:space="preserve">Тип 22K (У)
</t>
  </si>
  <si>
    <t xml:space="preserve">Тип 33K (У)
</t>
  </si>
  <si>
    <t xml:space="preserve">Тип 11KV (УН)
</t>
  </si>
  <si>
    <t xml:space="preserve">Тип 21KV (УН)
</t>
  </si>
  <si>
    <t xml:space="preserve">Тип 22KV (УН)
</t>
  </si>
  <si>
    <t xml:space="preserve">Тип 33KV (УН)
</t>
  </si>
  <si>
    <t xml:space="preserve">Тип 10K (У)
</t>
  </si>
  <si>
    <t xml:space="preserve">Тип 20K (У)
</t>
  </si>
  <si>
    <t xml:space="preserve">Тип 30K (У)
</t>
  </si>
  <si>
    <t xml:space="preserve">Тип 10KV (УН)
</t>
  </si>
  <si>
    <t xml:space="preserve">Тип 20KV (УН)
</t>
  </si>
  <si>
    <t xml:space="preserve">Тип 30KV (УН)
</t>
  </si>
  <si>
    <t>AQS6-20</t>
  </si>
  <si>
    <t>AQS6-25</t>
  </si>
  <si>
    <t>AQS6-32</t>
  </si>
  <si>
    <t>AQS6-40</t>
  </si>
  <si>
    <t>AQS6-50</t>
  </si>
  <si>
    <t>AQS6-63</t>
  </si>
  <si>
    <t>AQS6-75</t>
  </si>
  <si>
    <t>AQS6-90</t>
  </si>
  <si>
    <t>AQS6-110</t>
  </si>
  <si>
    <t>AQS6-125</t>
  </si>
  <si>
    <t>AMM20-12</t>
  </si>
  <si>
    <t>AMM25-34</t>
  </si>
  <si>
    <t>AMM32-1</t>
  </si>
  <si>
    <t>AMM40-114</t>
  </si>
  <si>
    <t>AMM50-112</t>
  </si>
  <si>
    <t>AMM63-2</t>
  </si>
  <si>
    <t>AMF20-12</t>
  </si>
  <si>
    <t>AMF25-34</t>
  </si>
  <si>
    <t>AMF32-1</t>
  </si>
  <si>
    <t>AMF40-114</t>
  </si>
  <si>
    <t>AMF50-112</t>
  </si>
  <si>
    <t>AMF63-2</t>
  </si>
  <si>
    <t>MM20-12</t>
  </si>
  <si>
    <t>MM20-34</t>
  </si>
  <si>
    <t>MM25-12</t>
  </si>
  <si>
    <t>MM25-34</t>
  </si>
  <si>
    <t>MM32-1</t>
  </si>
  <si>
    <t>MM32-12</t>
  </si>
  <si>
    <t>MM32-34</t>
  </si>
  <si>
    <t>MMK32-1</t>
  </si>
  <si>
    <t>MMK40-1</t>
  </si>
  <si>
    <t>MMK40-114</t>
  </si>
  <si>
    <t>MMK50-112</t>
  </si>
  <si>
    <t>MMK63-2</t>
  </si>
  <si>
    <t>MMK75-212</t>
  </si>
  <si>
    <t>MMK90-3</t>
  </si>
  <si>
    <t>SHK20</t>
  </si>
  <si>
    <t>SHK25</t>
  </si>
  <si>
    <t>SHK32</t>
  </si>
  <si>
    <t>SHK40</t>
  </si>
  <si>
    <t>SHK50</t>
  </si>
  <si>
    <t>SHK63</t>
  </si>
  <si>
    <t>F20</t>
  </si>
  <si>
    <t>F25</t>
  </si>
  <si>
    <t>F32</t>
  </si>
  <si>
    <t>T20</t>
  </si>
  <si>
    <t>T25</t>
  </si>
  <si>
    <t>T32</t>
  </si>
  <si>
    <t>T40</t>
  </si>
  <si>
    <t>T50</t>
  </si>
  <si>
    <t>T63</t>
  </si>
  <si>
    <t>T75</t>
  </si>
  <si>
    <t>T90</t>
  </si>
  <si>
    <t>T110</t>
  </si>
  <si>
    <t>T125</t>
  </si>
  <si>
    <t>TM20-12</t>
  </si>
  <si>
    <t>TM20-34</t>
  </si>
  <si>
    <t>TM25-12</t>
  </si>
  <si>
    <t>TM25-34</t>
  </si>
  <si>
    <t>TM32-1</t>
  </si>
  <si>
    <t>TM32-12</t>
  </si>
  <si>
    <t>TM32-34</t>
  </si>
  <si>
    <t>TF20-12</t>
  </si>
  <si>
    <t>TF20-34</t>
  </si>
  <si>
    <t>TF25-12</t>
  </si>
  <si>
    <t>TF25-34</t>
  </si>
  <si>
    <t>TF32-1</t>
  </si>
  <si>
    <t>TF32-12</t>
  </si>
  <si>
    <t>TF32-34</t>
  </si>
  <si>
    <t>M20</t>
  </si>
  <si>
    <t>M25</t>
  </si>
  <si>
    <t>M32</t>
  </si>
  <si>
    <t>M40</t>
  </si>
  <si>
    <t>M50</t>
  </si>
  <si>
    <t>M63</t>
  </si>
  <si>
    <t>M75</t>
  </si>
  <si>
    <t>M90</t>
  </si>
  <si>
    <t>M110</t>
  </si>
  <si>
    <t>M125</t>
  </si>
  <si>
    <t>M25-20</t>
  </si>
  <si>
    <t>M32-20</t>
  </si>
  <si>
    <t>M32-25</t>
  </si>
  <si>
    <t>M40-32</t>
  </si>
  <si>
    <t>MM50-20</t>
  </si>
  <si>
    <t>MM50-25</t>
  </si>
  <si>
    <t>MM50-40</t>
  </si>
  <si>
    <t>MM63-40</t>
  </si>
  <si>
    <t>MM63-50</t>
  </si>
  <si>
    <t>M75-32</t>
  </si>
  <si>
    <t>M75-40</t>
  </si>
  <si>
    <t>M75-50</t>
  </si>
  <si>
    <t>M75-63</t>
  </si>
  <si>
    <t>M90-40</t>
  </si>
  <si>
    <t>M90-50</t>
  </si>
  <si>
    <t>M90-63</t>
  </si>
  <si>
    <t>M90-75</t>
  </si>
  <si>
    <t>M110-50</t>
  </si>
  <si>
    <t>M110-63</t>
  </si>
  <si>
    <t>M110-75</t>
  </si>
  <si>
    <t>M110-90</t>
  </si>
  <si>
    <t>M125-110</t>
  </si>
  <si>
    <t>MF20-12</t>
  </si>
  <si>
    <t>MF20-34</t>
  </si>
  <si>
    <t>MF25-12</t>
  </si>
  <si>
    <t>MF25-34</t>
  </si>
  <si>
    <t>MF32-1</t>
  </si>
  <si>
    <t>MF32-12</t>
  </si>
  <si>
    <t>MF32-34</t>
  </si>
  <si>
    <t>U90-20</t>
  </si>
  <si>
    <t>U90-25</t>
  </si>
  <si>
    <t>U90-32</t>
  </si>
  <si>
    <t>U90-40</t>
  </si>
  <si>
    <t>U90-50</t>
  </si>
  <si>
    <t>U90-63</t>
  </si>
  <si>
    <t>U90-75</t>
  </si>
  <si>
    <t>U90-90</t>
  </si>
  <si>
    <t>U90-110</t>
  </si>
  <si>
    <t>U90-125</t>
  </si>
  <si>
    <t>U45-20</t>
  </si>
  <si>
    <t>U45-25</t>
  </si>
  <si>
    <t>U45-32</t>
  </si>
  <si>
    <t>U45-40</t>
  </si>
  <si>
    <t>U45-50</t>
  </si>
  <si>
    <t>U45-63</t>
  </si>
  <si>
    <t>U45-75</t>
  </si>
  <si>
    <t>U45-90</t>
  </si>
  <si>
    <t>U45-110</t>
  </si>
  <si>
    <t>U45-125</t>
  </si>
  <si>
    <t>UF20-12</t>
  </si>
  <si>
    <t>UF20-34</t>
  </si>
  <si>
    <t>UF25-12</t>
  </si>
  <si>
    <t>UF25-34</t>
  </si>
  <si>
    <t>UF32-1</t>
  </si>
  <si>
    <t>UF32-34</t>
  </si>
  <si>
    <t>UM20-12</t>
  </si>
  <si>
    <t>UM20-34</t>
  </si>
  <si>
    <t>UM25-12</t>
  </si>
  <si>
    <t>UM25-34</t>
  </si>
  <si>
    <t>UM32-1</t>
  </si>
  <si>
    <t>UM32-12</t>
  </si>
  <si>
    <t>UM32-34</t>
  </si>
  <si>
    <t>UWM20-12</t>
  </si>
  <si>
    <t>UWM20-34</t>
  </si>
  <si>
    <t>UWM25-12</t>
  </si>
  <si>
    <t>UWM25-34</t>
  </si>
  <si>
    <t>UWF20-12</t>
  </si>
  <si>
    <t>UWF20-34</t>
  </si>
  <si>
    <t>UWF25-12</t>
  </si>
  <si>
    <t>UWF25-34</t>
  </si>
  <si>
    <t>WM20-12</t>
  </si>
  <si>
    <t>WF20-12</t>
  </si>
  <si>
    <t>25-1/2"</t>
  </si>
  <si>
    <t>WF25-12</t>
  </si>
  <si>
    <t>Z20</t>
  </si>
  <si>
    <t>Z25</t>
  </si>
  <si>
    <t>Z32</t>
  </si>
  <si>
    <t>Z40</t>
  </si>
  <si>
    <t>Z50</t>
  </si>
  <si>
    <t>Z63</t>
  </si>
  <si>
    <t>Z75</t>
  </si>
  <si>
    <t>Z90</t>
  </si>
  <si>
    <t>Z110</t>
  </si>
  <si>
    <t>Z125</t>
  </si>
  <si>
    <t>ZM-12</t>
  </si>
  <si>
    <t>ZF-12</t>
  </si>
  <si>
    <t>CR20</t>
  </si>
  <si>
    <t>CR25</t>
  </si>
  <si>
    <t>CR32</t>
  </si>
  <si>
    <t>CR40</t>
  </si>
  <si>
    <t>B50</t>
  </si>
  <si>
    <t>B63</t>
  </si>
  <si>
    <t>B75</t>
  </si>
  <si>
    <t>B90</t>
  </si>
  <si>
    <t>B110</t>
  </si>
  <si>
    <t>B125</t>
  </si>
  <si>
    <t>FLG50</t>
  </si>
  <si>
    <t>FLG63</t>
  </si>
  <si>
    <t>FLG75</t>
  </si>
  <si>
    <t>FLG90</t>
  </si>
  <si>
    <t>FLG110</t>
  </si>
  <si>
    <t>FLG125</t>
  </si>
  <si>
    <t>KL20</t>
  </si>
  <si>
    <t>KL25</t>
  </si>
  <si>
    <t>KL32</t>
  </si>
  <si>
    <t>KL40</t>
  </si>
  <si>
    <t>KL50</t>
  </si>
  <si>
    <t>KL63</t>
  </si>
  <si>
    <t>KL20-2</t>
  </si>
  <si>
    <t>KL25-2</t>
  </si>
  <si>
    <t>KL32-2</t>
  </si>
  <si>
    <t>O20</t>
  </si>
  <si>
    <t>O25</t>
  </si>
  <si>
    <t>O32</t>
  </si>
  <si>
    <t>O40</t>
  </si>
  <si>
    <t>PW20</t>
  </si>
  <si>
    <t>PW25</t>
  </si>
  <si>
    <t>PW32</t>
  </si>
  <si>
    <t>PW40</t>
  </si>
  <si>
    <t>PW50</t>
  </si>
  <si>
    <t>PW63</t>
  </si>
  <si>
    <t>PW75</t>
  </si>
  <si>
    <t>PW90</t>
  </si>
  <si>
    <t>PW110</t>
  </si>
  <si>
    <t>PC16-40</t>
  </si>
  <si>
    <t>PC50-110</t>
  </si>
  <si>
    <t>PWM20-40(1500)</t>
  </si>
  <si>
    <t>PWM50-110(2000)</t>
  </si>
  <si>
    <t>16PAEVOH1</t>
  </si>
  <si>
    <t>20PAEVOH1</t>
  </si>
  <si>
    <t>25PAEVOH1</t>
  </si>
  <si>
    <t>32PAEVOH1</t>
  </si>
  <si>
    <t>40PAEVOH5</t>
  </si>
  <si>
    <t>50PAEVOH5</t>
  </si>
  <si>
    <t>63PAEVOH5</t>
  </si>
  <si>
    <t>16PAEVOH1T</t>
  </si>
  <si>
    <t>20PAEVOH1T</t>
  </si>
  <si>
    <t>16PVDF</t>
  </si>
  <si>
    <t>20PVDF</t>
  </si>
  <si>
    <t>25PVDF</t>
  </si>
  <si>
    <t>32PVDF</t>
  </si>
  <si>
    <t>16ELBPPSU</t>
  </si>
  <si>
    <t>20ELBPPSU</t>
  </si>
  <si>
    <t>25ELBPPSU</t>
  </si>
  <si>
    <t>32ELBPPSU</t>
  </si>
  <si>
    <t>1620COUPPSU</t>
  </si>
  <si>
    <t>1625COUPPSU</t>
  </si>
  <si>
    <t>2532COUPPSU</t>
  </si>
  <si>
    <t>16COUPPSU</t>
  </si>
  <si>
    <t>20COUPPSU</t>
  </si>
  <si>
    <t>25COUPPSU</t>
  </si>
  <si>
    <t>32COUPPSU</t>
  </si>
  <si>
    <t>162016TPPSU</t>
  </si>
  <si>
    <t>201616TPPSU</t>
  </si>
  <si>
    <t>201620TPPSU</t>
  </si>
  <si>
    <t>202016TPPSU</t>
  </si>
  <si>
    <t>202516TPPSU</t>
  </si>
  <si>
    <t>202520TPPSU</t>
  </si>
  <si>
    <t>251616TPPSU</t>
  </si>
  <si>
    <t>251620TPPSU</t>
  </si>
  <si>
    <t>251625TPPSU</t>
  </si>
  <si>
    <t>252016TPPSU</t>
  </si>
  <si>
    <t>252020TPPSU</t>
  </si>
  <si>
    <t>252025TPPSU</t>
  </si>
  <si>
    <t>252516TPPSU</t>
  </si>
  <si>
    <t>252520TPPSU</t>
  </si>
  <si>
    <t>321632TPPSU</t>
  </si>
  <si>
    <t>322020TPPSU</t>
  </si>
  <si>
    <t>322025TPPSU</t>
  </si>
  <si>
    <t>322032TPPSU</t>
  </si>
  <si>
    <t>322520TPPSU</t>
  </si>
  <si>
    <t>322525TPPSU</t>
  </si>
  <si>
    <t>322532TPPSU</t>
  </si>
  <si>
    <t>323220TPPSU</t>
  </si>
  <si>
    <t>16TEEPPSU</t>
  </si>
  <si>
    <t>20TEEPPSU</t>
  </si>
  <si>
    <t>25TEEPPSU</t>
  </si>
  <si>
    <t>32TEEPPSU</t>
  </si>
  <si>
    <t>16COUPNUT12</t>
  </si>
  <si>
    <t>16COUPNUT34</t>
  </si>
  <si>
    <t>20COUPNUT12</t>
  </si>
  <si>
    <t>20COUPNUT34</t>
  </si>
  <si>
    <t>25COUPNUT34</t>
  </si>
  <si>
    <t>32COUPNUT1</t>
  </si>
  <si>
    <t>16COUP12INT</t>
  </si>
  <si>
    <t>16COUP34INT</t>
  </si>
  <si>
    <t>20COUP12INT</t>
  </si>
  <si>
    <t>20COUP34INT</t>
  </si>
  <si>
    <t>25COUP1INT</t>
  </si>
  <si>
    <t>25COUP12INT</t>
  </si>
  <si>
    <t>25COUP34INT</t>
  </si>
  <si>
    <t>32COUP1INT</t>
  </si>
  <si>
    <t>16COUP12EXT</t>
  </si>
  <si>
    <t>16COUP34EXT</t>
  </si>
  <si>
    <t>20COUP12EXT</t>
  </si>
  <si>
    <t>20COUP34EXT</t>
  </si>
  <si>
    <t>25COUP1EXT</t>
  </si>
  <si>
    <t>25COUP12EXT</t>
  </si>
  <si>
    <t>25COUP34EXT</t>
  </si>
  <si>
    <t>32COUP1EXT</t>
  </si>
  <si>
    <t>16RVO1612</t>
  </si>
  <si>
    <t>20RVO2012</t>
  </si>
  <si>
    <t>15-12AD</t>
  </si>
  <si>
    <t>16PLUG</t>
  </si>
  <si>
    <t>1622-12EK</t>
  </si>
  <si>
    <t>1622-34EK</t>
  </si>
  <si>
    <t>2028-34EK</t>
  </si>
  <si>
    <t>15-34EK</t>
  </si>
  <si>
    <t>1622AX-34EK</t>
  </si>
  <si>
    <t>16ELB-12EXT</t>
  </si>
  <si>
    <t>16ELB-12INT</t>
  </si>
  <si>
    <t>161516T-25</t>
  </si>
  <si>
    <t>161520T-25</t>
  </si>
  <si>
    <t>201516T-25</t>
  </si>
  <si>
    <t>201520T-25</t>
  </si>
  <si>
    <t>201525T-25</t>
  </si>
  <si>
    <t>251520T-25</t>
  </si>
  <si>
    <t>251525T-25</t>
  </si>
  <si>
    <t>16L-25</t>
  </si>
  <si>
    <t>20L-25</t>
  </si>
  <si>
    <t>16U-30</t>
  </si>
  <si>
    <t>34EK12NIP</t>
  </si>
  <si>
    <t>1620KNEE</t>
  </si>
  <si>
    <t>1620KS</t>
  </si>
  <si>
    <t>16APEX</t>
  </si>
  <si>
    <t>20APEX</t>
  </si>
  <si>
    <t>25APEX</t>
  </si>
  <si>
    <t>1632HOOK</t>
  </si>
  <si>
    <t>Комплект механического Pro инструмента для системы PE-X РОСТерм</t>
  </si>
  <si>
    <t>1632RTMPro</t>
  </si>
  <si>
    <t>Комплект гидравлического инструмента для системы PE-X РОСТерм</t>
  </si>
  <si>
    <t>ROIG16-32</t>
  </si>
  <si>
    <t>16-25</t>
  </si>
  <si>
    <t>1625RTMLite</t>
  </si>
  <si>
    <t>32-1000</t>
  </si>
  <si>
    <t>32-2000</t>
  </si>
  <si>
    <t>40-500</t>
  </si>
  <si>
    <t>40-1000</t>
  </si>
  <si>
    <t>40-2000</t>
  </si>
  <si>
    <t>50-150</t>
  </si>
  <si>
    <t>50-250</t>
  </si>
  <si>
    <t>50-500</t>
  </si>
  <si>
    <t>50-750</t>
  </si>
  <si>
    <t>50-1000</t>
  </si>
  <si>
    <t>50-1500</t>
  </si>
  <si>
    <t>50-2000</t>
  </si>
  <si>
    <t>50-3000</t>
  </si>
  <si>
    <t>110-150</t>
  </si>
  <si>
    <t>110-250</t>
  </si>
  <si>
    <t>110-500</t>
  </si>
  <si>
    <t>110-750</t>
  </si>
  <si>
    <t>110-1000</t>
  </si>
  <si>
    <t>110-1500</t>
  </si>
  <si>
    <t>110-2000</t>
  </si>
  <si>
    <t>110-3000</t>
  </si>
  <si>
    <t>PL32</t>
  </si>
  <si>
    <t>PL50</t>
  </si>
  <si>
    <t>PL110</t>
  </si>
  <si>
    <t>AP50</t>
  </si>
  <si>
    <t>AP110</t>
  </si>
  <si>
    <t>BP50</t>
  </si>
  <si>
    <t>BP110</t>
  </si>
  <si>
    <t>BR40-40-45</t>
  </si>
  <si>
    <t>BR40-40-88</t>
  </si>
  <si>
    <t>BR50-50-45</t>
  </si>
  <si>
    <t>BR50-50-88</t>
  </si>
  <si>
    <t>BR110-50-45</t>
  </si>
  <si>
    <t>BR110-50-88</t>
  </si>
  <si>
    <t>BR110-110-45</t>
  </si>
  <si>
    <t>BR110-110-88</t>
  </si>
  <si>
    <t>BE32-45</t>
  </si>
  <si>
    <t>BE32-88</t>
  </si>
  <si>
    <t>BE40-45</t>
  </si>
  <si>
    <t>BE40-88</t>
  </si>
  <si>
    <t>BE50-45</t>
  </si>
  <si>
    <t>BE50-88</t>
  </si>
  <si>
    <t>BE110-45</t>
  </si>
  <si>
    <t>BE110-88</t>
  </si>
  <si>
    <t>DB50-45</t>
  </si>
  <si>
    <t>DB110-45</t>
  </si>
  <si>
    <t>DB110-110-50-45</t>
  </si>
  <si>
    <t>DB110-110-50-88</t>
  </si>
  <si>
    <t>DB110-110-110-88</t>
  </si>
  <si>
    <t>DBL110-110-50-88</t>
  </si>
  <si>
    <t>RS40</t>
  </si>
  <si>
    <t>RS50</t>
  </si>
  <si>
    <t>RS110</t>
  </si>
  <si>
    <t>AR50</t>
  </si>
  <si>
    <t>AR110</t>
  </si>
  <si>
    <t>RE32-40</t>
  </si>
  <si>
    <t>RE32-50</t>
  </si>
  <si>
    <t>RE40-50</t>
  </si>
  <si>
    <t>RE50-110</t>
  </si>
  <si>
    <t>REK50-110</t>
  </si>
  <si>
    <t>CL40</t>
  </si>
  <si>
    <t>CL50</t>
  </si>
  <si>
    <t>CL110</t>
  </si>
  <si>
    <t>VT250</t>
  </si>
  <si>
    <t>110R-500</t>
  </si>
  <si>
    <t>110R-1000</t>
  </si>
  <si>
    <t>110R-2000</t>
  </si>
  <si>
    <t>110R-3000</t>
  </si>
  <si>
    <t>110R-4000</t>
  </si>
  <si>
    <t>160R-500</t>
  </si>
  <si>
    <t>160R-1000</t>
  </si>
  <si>
    <t>160R-2000</t>
  </si>
  <si>
    <t>160R-3000</t>
  </si>
  <si>
    <t>PLR110</t>
  </si>
  <si>
    <t>PLR160</t>
  </si>
  <si>
    <t>APR110</t>
  </si>
  <si>
    <t>APR160</t>
  </si>
  <si>
    <t>BRR110-110-45</t>
  </si>
  <si>
    <t>BRR110-110-88</t>
  </si>
  <si>
    <t>BRR160-110-45</t>
  </si>
  <si>
    <t>BRR160-110-88</t>
  </si>
  <si>
    <t>BRR160-160-45</t>
  </si>
  <si>
    <t>BRR160-160-88</t>
  </si>
  <si>
    <t>BER110-45</t>
  </si>
  <si>
    <t>BER110-88</t>
  </si>
  <si>
    <t>BER160-45</t>
  </si>
  <si>
    <t>BER160-88</t>
  </si>
  <si>
    <t>DBR110-45</t>
  </si>
  <si>
    <t>DBR110-88</t>
  </si>
  <si>
    <t>RSR110</t>
  </si>
  <si>
    <t>RSR160</t>
  </si>
  <si>
    <t>RER110-160</t>
  </si>
  <si>
    <t>RDR160</t>
  </si>
  <si>
    <t>ШКР ВР-ВР 1/2</t>
  </si>
  <si>
    <t>ШКР ВР-ВР 3/4</t>
  </si>
  <si>
    <t>ШКР ВР-ВР 1</t>
  </si>
  <si>
    <t>ШКР НГ 1/2</t>
  </si>
  <si>
    <t>ШКР НГ 3/4</t>
  </si>
  <si>
    <t>ШКР НГ 1</t>
  </si>
  <si>
    <t>ШКР НГ 1 1/4</t>
  </si>
  <si>
    <t>ШКР ВР-ВР 1 1/4</t>
  </si>
  <si>
    <t>ШКР ВР-ВР 1 1/2</t>
  </si>
  <si>
    <t>ШКР ВР-ВР 2</t>
  </si>
  <si>
    <t>ШКР ВР-ВР 2 1/2</t>
  </si>
  <si>
    <t>ШКР ВР-ВР 3</t>
  </si>
  <si>
    <t>ШКР ВР-ВР 4</t>
  </si>
  <si>
    <t>ШКР ВР-НР 1/2</t>
  </si>
  <si>
    <t>ШКР ВР-НР 3/4</t>
  </si>
  <si>
    <t>ШКР ВР-НР 1</t>
  </si>
  <si>
    <t>ШКР ВР-НР 1 1/4</t>
  </si>
  <si>
    <t>ШКР ВР-НР 1 1/2</t>
  </si>
  <si>
    <t>ФСЛ 1/2</t>
  </si>
  <si>
    <t>ФСЛ 3/4</t>
  </si>
  <si>
    <t>ФСЛ 1</t>
  </si>
  <si>
    <t>ФСЛ 1 1/4</t>
  </si>
  <si>
    <t>ФСЛ 1 1/2</t>
  </si>
  <si>
    <t>ФСЛ 2</t>
  </si>
  <si>
    <t>250 х 3000</t>
  </si>
  <si>
    <t>CIP250</t>
  </si>
  <si>
    <t>B250-45</t>
  </si>
  <si>
    <t>B250-90</t>
  </si>
  <si>
    <t>T150-50-45</t>
  </si>
  <si>
    <t>T200-90</t>
  </si>
  <si>
    <t>T250-150-45</t>
  </si>
  <si>
    <t>250 х 150</t>
  </si>
  <si>
    <t>200х150</t>
  </si>
  <si>
    <t>TP200-150</t>
  </si>
  <si>
    <t>APR200</t>
  </si>
  <si>
    <t>APR250</t>
  </si>
  <si>
    <t>R250</t>
  </si>
  <si>
    <t>GR200</t>
  </si>
  <si>
    <t>-</t>
  </si>
  <si>
    <t>0Б4003975</t>
  </si>
  <si>
    <t>0Б4003965</t>
  </si>
  <si>
    <t>0Б4003963</t>
  </si>
  <si>
    <t>0Б4004002</t>
  </si>
  <si>
    <t>0Б4004003</t>
  </si>
  <si>
    <t>0Б4004005</t>
  </si>
  <si>
    <t>0Б4003968</t>
  </si>
  <si>
    <t>0Б4003970</t>
  </si>
  <si>
    <t>0Б4003997</t>
  </si>
  <si>
    <t>0Б4003998</t>
  </si>
  <si>
    <t>0Б4003999</t>
  </si>
  <si>
    <t>0Б4004000</t>
  </si>
  <si>
    <t>0Б4003969</t>
  </si>
  <si>
    <t>0Б4003971</t>
  </si>
  <si>
    <t>Кран шаровый латунный (рычаг) со сгоном</t>
  </si>
  <si>
    <t>1 1/2"</t>
  </si>
  <si>
    <t>ШКР НГ 1 1/2</t>
  </si>
  <si>
    <t>ТР0000086</t>
  </si>
  <si>
    <t>ШКР НИП ВР-ВР 1/2</t>
  </si>
  <si>
    <t>ТР0000478</t>
  </si>
  <si>
    <t>Кран шаровый с накидной гайкой 3/4 под внутренний шестигранник 5мм</t>
  </si>
  <si>
    <t>ШКР 1/2 НГ 3/4</t>
  </si>
  <si>
    <t>ШКР НИП ВР-ВР 3/4</t>
  </si>
  <si>
    <t>ШКР ДР ВР-НР 1/2</t>
  </si>
  <si>
    <t>R12602</t>
  </si>
  <si>
    <t>R34602</t>
  </si>
  <si>
    <t xml:space="preserve">Гаситель гидроудара </t>
  </si>
  <si>
    <t>306-05</t>
  </si>
  <si>
    <t>Кран шаровый латунный (бабочка) ВР-ВР с гнездом для подключения термодатчика</t>
  </si>
  <si>
    <t>Обратный клапан с затвором из латуни, латунь 602</t>
  </si>
  <si>
    <t>Термостатические клапаны для двухтрубных систем</t>
  </si>
  <si>
    <t>Прямой
с предварительной настройкой</t>
  </si>
  <si>
    <t>TVD 2101-15</t>
  </si>
  <si>
    <t>TVD 2101-20</t>
  </si>
  <si>
    <t>Угловой
с предварительной настройкой</t>
  </si>
  <si>
    <t>TVS 2102-15</t>
  </si>
  <si>
    <t>TVS 2102-20</t>
  </si>
  <si>
    <t>Осевой с предварительной настройкой</t>
  </si>
  <si>
    <t>TVD 560-01</t>
  </si>
  <si>
    <t>TVD 560-03</t>
  </si>
  <si>
    <t>Прямой универсальный</t>
  </si>
  <si>
    <t>TVD 566-15</t>
  </si>
  <si>
    <t>TVD 566-20</t>
  </si>
  <si>
    <t>Угловой универсальный</t>
  </si>
  <si>
    <t>TVS 567-15</t>
  </si>
  <si>
    <t>TVS 567-20</t>
  </si>
  <si>
    <t>Термостатические клапаны для однотрубных систем</t>
  </si>
  <si>
    <t>Прямой с повышенной пропускной способностью</t>
  </si>
  <si>
    <t>TGD 1101-15</t>
  </si>
  <si>
    <t>TGD 1101-20</t>
  </si>
  <si>
    <t>Запорные радиаторные клапаны</t>
  </si>
  <si>
    <t>SVD 547-15</t>
  </si>
  <si>
    <t>SVD 547-20</t>
  </si>
  <si>
    <t>SVS 549-15</t>
  </si>
  <si>
    <t>SVS 549-20</t>
  </si>
  <si>
    <t>Н-образные клапаны для радиаторов с нижним подключением</t>
  </si>
  <si>
    <t>Прямой и угловой Н-образный клапан, без байпаса (EK 3/4"x1/2")
Heizen HDD 345-15</t>
  </si>
  <si>
    <t>Прямой и угловой Н-образный клапан, без байпаса (EK 3/4"х3/4") Heizen (универсальный)</t>
  </si>
  <si>
    <t>HDD 345-15</t>
  </si>
  <si>
    <t>HDD 345-20</t>
  </si>
  <si>
    <t>HDS 346-15</t>
  </si>
  <si>
    <t>HDS 346-20</t>
  </si>
  <si>
    <t>Термостатические элементы</t>
  </si>
  <si>
    <t>Жидкостный термостатический
элемент серии TW</t>
  </si>
  <si>
    <t>TW 1</t>
  </si>
  <si>
    <t>TDS 4</t>
  </si>
  <si>
    <t xml:space="preserve">TL 5 </t>
  </si>
  <si>
    <t>Жидкостный термостатический
элемент 4 серии
с выносным датчиком
(длина капиллярной трубки 2 м)</t>
  </si>
  <si>
    <t>TD3</t>
  </si>
  <si>
    <t>ТР0004469</t>
  </si>
  <si>
    <t>Экономичный термостатический
элемент серии TD</t>
  </si>
  <si>
    <t>Жидкостный термостатический элемент 3 серии с клипсовым креплением (клапан типа RA-N)</t>
  </si>
  <si>
    <t>Жидкостный термостатический элемент серии TL</t>
  </si>
  <si>
    <t>Термостатическая головка Heizen,
хром</t>
  </si>
  <si>
    <t>Термостатическая головка Heizen, хром-белая</t>
  </si>
  <si>
    <t>Термостатическая головка Heizen, черная</t>
  </si>
  <si>
    <t>ТС-9-W</t>
  </si>
  <si>
    <t>ТС-9-C</t>
  </si>
  <si>
    <t>ТС-9-CW</t>
  </si>
  <si>
    <t>ТС-9-B</t>
  </si>
  <si>
    <t>TW 3</t>
  </si>
  <si>
    <t>Автоматика</t>
  </si>
  <si>
    <t>Настенный механический термостат
для жилых помещений
Heizen 825 C 24В</t>
  </si>
  <si>
    <t>825С</t>
  </si>
  <si>
    <t>Настенный электронный термостат для жилых помещений Heizen 825 D 24В</t>
  </si>
  <si>
    <t>825DC</t>
  </si>
  <si>
    <t>Термоэлектропривод нормально открытый Heizen 824 24В</t>
  </si>
  <si>
    <t>824-15</t>
  </si>
  <si>
    <t>Термоэлектропривод нормально
закрытытый Heizen 824 24В</t>
  </si>
  <si>
    <t>824-10</t>
  </si>
  <si>
    <t>Настенный механический термостат для жилых помещений 220 В без дисплея с выносным датчиком 1 м</t>
  </si>
  <si>
    <t>Настенный электронный термостат для жилых помещений 220 В с дисплеем с выносным датчиком 3 м</t>
  </si>
  <si>
    <t>Контроллер 220В</t>
  </si>
  <si>
    <t>Редкуторы давления</t>
  </si>
  <si>
    <t>Редуктор давления мембранный Heizen 224С</t>
  </si>
  <si>
    <t>224C 1/2 DZR</t>
  </si>
  <si>
    <t>224C 3/4 DZR</t>
  </si>
  <si>
    <t>224C 1 DZR</t>
  </si>
  <si>
    <t>224C 1 1/4 DZR</t>
  </si>
  <si>
    <t>224C 1 1/2 DZR</t>
  </si>
  <si>
    <t>Редкутор давления поршневой Heizen 304С</t>
  </si>
  <si>
    <t>304C 1/2</t>
  </si>
  <si>
    <t>304C 3/4</t>
  </si>
  <si>
    <t>Автоматический клапан-регулятор перепада давления без изм. ниппелей,дренаж Heizen Auto 5-25 кПа</t>
  </si>
  <si>
    <t>auto D-2500015</t>
  </si>
  <si>
    <t>auto D-2500020</t>
  </si>
  <si>
    <t>auto D-2500025</t>
  </si>
  <si>
    <t>auto D-2500032</t>
  </si>
  <si>
    <t>auto D-2500040</t>
  </si>
  <si>
    <t>auto D-2500050</t>
  </si>
  <si>
    <t>Автоматический балансировочный клапан</t>
  </si>
  <si>
    <t>auto D-4000015</t>
  </si>
  <si>
    <t>auto D-4000020</t>
  </si>
  <si>
    <t>auto D-4000025</t>
  </si>
  <si>
    <t>auto D-4000032</t>
  </si>
  <si>
    <t>auto D-4000040</t>
  </si>
  <si>
    <t>auto D-4000050</t>
  </si>
  <si>
    <t>Автоматический клапан-регулятор перепада давления без изм.ниппелей,дренаж Heizen Auto 20-40 кПа</t>
  </si>
  <si>
    <t>Автоматический клапан-регулятор расхода с измерит нипп, без дренажа Heizen Control высокий расход</t>
  </si>
  <si>
    <t>control M-H00040</t>
  </si>
  <si>
    <t>control M-H00050</t>
  </si>
  <si>
    <t>Запорный клапан</t>
  </si>
  <si>
    <t>lock S-00015</t>
  </si>
  <si>
    <t>lock S-00020</t>
  </si>
  <si>
    <t>lock S-00025</t>
  </si>
  <si>
    <t>lock S-00032</t>
  </si>
  <si>
    <t>lock S-00040</t>
  </si>
  <si>
    <t>lock S-00050</t>
  </si>
  <si>
    <t>Термостатическая головка Heizen, белая</t>
  </si>
  <si>
    <t>Клапан запорный без измерительных ниппелей,с дренажем</t>
  </si>
  <si>
    <t>Запорный клапан с опцией дренажа, без измерительных ниппелей с функцией подключения импульсной трубки</t>
  </si>
  <si>
    <t>lock D-00015</t>
  </si>
  <si>
    <t>lock D-00020</t>
  </si>
  <si>
    <t>lock D-00025</t>
  </si>
  <si>
    <t>lock D-00032</t>
  </si>
  <si>
    <t>lock D-00040</t>
  </si>
  <si>
    <t>lock D-00050</t>
  </si>
  <si>
    <t>Балансировочный клапан</t>
  </si>
  <si>
    <t>STB-00015</t>
  </si>
  <si>
    <t>STB-00020</t>
  </si>
  <si>
    <t>Ручной балансировочный клапан без измерительных ниппелей,без дренажа Heizen STB</t>
  </si>
  <si>
    <t>Ручной балансировочный клапан без измерительных ниппелей,без дренажа Heizen STB-М</t>
  </si>
  <si>
    <t>STBM-00015</t>
  </si>
  <si>
    <t>STBM-00020</t>
  </si>
  <si>
    <t>STBM-00025</t>
  </si>
  <si>
    <t>ТР0004386</t>
  </si>
  <si>
    <t>stream MD-00015</t>
  </si>
  <si>
    <t>stream MD-00020</t>
  </si>
  <si>
    <t>stream MD-00025</t>
  </si>
  <si>
    <t>stream MD-00032</t>
  </si>
  <si>
    <t>stream MD-00040</t>
  </si>
  <si>
    <t>stream MD-00050</t>
  </si>
  <si>
    <t>Ручной балансировочный клапан с дренажом и измерительными ниппелями Heizen Stream</t>
  </si>
  <si>
    <t>Ручной балансировочный клапан с дренажом и измерительными ниппелями Heizen Smart MDB</t>
  </si>
  <si>
    <t>smart MDB-00015</t>
  </si>
  <si>
    <t>smart MDB-00020</t>
  </si>
  <si>
    <t>smart MDB-00025</t>
  </si>
  <si>
    <t>smart MDB-00032</t>
  </si>
  <si>
    <t>smart MDB-00040</t>
  </si>
  <si>
    <t>smart MDB-00050</t>
  </si>
  <si>
    <t>ТР0004374</t>
  </si>
  <si>
    <t>ТР0004375</t>
  </si>
  <si>
    <t>ТР0004376</t>
  </si>
  <si>
    <t>ТР0004377</t>
  </si>
  <si>
    <t>ТР0004378</t>
  </si>
  <si>
    <t>ТР0004379</t>
  </si>
  <si>
    <t>Фланцевый ручной балансировочный клапан Heizen FB</t>
  </si>
  <si>
    <t>099400757</t>
  </si>
  <si>
    <t>099400762</t>
  </si>
  <si>
    <t>099400760</t>
  </si>
  <si>
    <t>099400763</t>
  </si>
  <si>
    <t>099400764</t>
  </si>
  <si>
    <t>099400766</t>
  </si>
  <si>
    <t>099400767</t>
  </si>
  <si>
    <t>FB-00050</t>
  </si>
  <si>
    <t>FB-00065</t>
  </si>
  <si>
    <t>FB-00080</t>
  </si>
  <si>
    <t>FB-00100</t>
  </si>
  <si>
    <t>FB-00125</t>
  </si>
  <si>
    <t>FB-00150</t>
  </si>
  <si>
    <t>FB-00200</t>
  </si>
  <si>
    <t>Циркуляционный вентиль для систем ГВС HEIZEN Valmix-C</t>
  </si>
  <si>
    <t>Циркуляционный вентиль для систем ГВС HEIZEN VALMIX C</t>
  </si>
  <si>
    <t>Ручной балансировочный клапан с измерительными ниппелями,без дренажа Heizen Stream</t>
  </si>
  <si>
    <t>stream M-00015</t>
  </si>
  <si>
    <t>stream M-00020</t>
  </si>
  <si>
    <t>stream M-00025</t>
  </si>
  <si>
    <t>stream M-00032</t>
  </si>
  <si>
    <t>stream M-00040</t>
  </si>
  <si>
    <t>stream M-00050</t>
  </si>
  <si>
    <t>Аксессуары</t>
  </si>
  <si>
    <t>HAV 15</t>
  </si>
  <si>
    <t>Универсальный переходник для Н-обр.клапанов 3/4"-1/2"</t>
  </si>
  <si>
    <t>AVK 01</t>
  </si>
  <si>
    <t>3/4"-1/2"</t>
  </si>
  <si>
    <t>ADK 34</t>
  </si>
  <si>
    <t>Адаптер конус-плоскость</t>
  </si>
  <si>
    <t>Клапан отсекающий  для воздухотводчика</t>
  </si>
  <si>
    <t>Автоматический воздухоотводчик прямой</t>
  </si>
  <si>
    <t>SOV-12</t>
  </si>
  <si>
    <t xml:space="preserve">Импульсная трубка 1 м Heizen </t>
  </si>
  <si>
    <t>it-00001</t>
  </si>
  <si>
    <t>Гаситель гидроудара Heizen 306</t>
  </si>
  <si>
    <t>Коллекторная группа 1", нерж. сталь на 3/4", Heizen 802</t>
  </si>
  <si>
    <t>Кол-во выходов</t>
  </si>
  <si>
    <t>16CLM10</t>
  </si>
  <si>
    <t>20CLM10</t>
  </si>
  <si>
    <t>25CLM10</t>
  </si>
  <si>
    <t>32CLM10</t>
  </si>
  <si>
    <t>1212KKM2</t>
  </si>
  <si>
    <t>1510KKM2</t>
  </si>
  <si>
    <t>1616KKM2</t>
  </si>
  <si>
    <t>2010KKM2</t>
  </si>
  <si>
    <t>2516KKM2</t>
  </si>
  <si>
    <t>4025ККM2</t>
  </si>
  <si>
    <t>4060KKM2</t>
  </si>
  <si>
    <t>6535PKM4</t>
  </si>
  <si>
    <t>904240PKM10</t>
  </si>
  <si>
    <t>707040PKM6</t>
  </si>
  <si>
    <t>8040PKM4R</t>
  </si>
  <si>
    <t>858540PKM6</t>
  </si>
  <si>
    <t>101055PKM6B</t>
  </si>
  <si>
    <t>128050PKM6</t>
  </si>
  <si>
    <t>151170PKM10</t>
  </si>
  <si>
    <t>4060CTLE2</t>
  </si>
  <si>
    <t>1616CTLE4</t>
  </si>
  <si>
    <t>2516CTLE4</t>
  </si>
  <si>
    <t>4025CTLE4</t>
  </si>
  <si>
    <t>4060C90LE2</t>
  </si>
  <si>
    <t>1616C90LE4</t>
  </si>
  <si>
    <t>2516C90LE4</t>
  </si>
  <si>
    <t>4025C90LE4</t>
  </si>
  <si>
    <t>4060PLLE2</t>
  </si>
  <si>
    <t>4060CONLE2</t>
  </si>
  <si>
    <t>1616CONLE4</t>
  </si>
  <si>
    <t>2516CONLE4</t>
  </si>
  <si>
    <t>4025CONLE4</t>
  </si>
  <si>
    <t>1616PLLE4</t>
  </si>
  <si>
    <t>2516PLLE4</t>
  </si>
  <si>
    <t>4025PLLE4</t>
  </si>
  <si>
    <t>4060EXCLE2</t>
  </si>
  <si>
    <t>4060INCLE2</t>
  </si>
  <si>
    <t>1616EXCLE4</t>
  </si>
  <si>
    <t>2516EXCLE4</t>
  </si>
  <si>
    <t>4025EXCLE4</t>
  </si>
  <si>
    <t>1616INCLE4</t>
  </si>
  <si>
    <t>2516INCLE4</t>
  </si>
  <si>
    <t>4025INCLE4</t>
  </si>
  <si>
    <t>Труба из сшитого полиэтилена Ростерм PE-Xa EVOH для систем отопления, горячего и холодного водоснабжения</t>
  </si>
  <si>
    <t xml:space="preserve">Труба из сшитого полиэтилена Ростерм PE-Xa EVOH для системы теплого пола </t>
  </si>
  <si>
    <t xml:space="preserve">Труба из сшитого полиэтилена Ростерм PE-Xb EVOH для системы теплого пола </t>
  </si>
  <si>
    <t>Труба гофрированная для прокладки труб</t>
  </si>
  <si>
    <t>40 х 5,5</t>
  </si>
  <si>
    <t>50 х 6,9</t>
  </si>
  <si>
    <t>63 х 8,6</t>
  </si>
  <si>
    <t>Труба из сшитого полиэтилена Ростерм PE-Xa EVOH для горячего и холодного водоснабжения</t>
  </si>
  <si>
    <t>Водорозетка двойная на планке НР</t>
  </si>
  <si>
    <t>Водорозетка двойная на планке ВР</t>
  </si>
  <si>
    <t>Длина</t>
  </si>
  <si>
    <t>Тип подключения</t>
  </si>
  <si>
    <t>Боковое подключение</t>
  </si>
  <si>
    <t>Распределительная коробка РОСТерм</t>
  </si>
  <si>
    <t>Муфта разъемная (американка) ВР</t>
  </si>
  <si>
    <t>Поворот на 90º КМП
(4 шт / комп.)</t>
  </si>
  <si>
    <t>Поворот на 90º, белый
(2 шт)</t>
  </si>
  <si>
    <r>
      <rPr>
        <sz val="12"/>
        <rFont val="Calibri"/>
        <family val="2"/>
        <charset val="204"/>
      </rPr>
      <t>16 х 20</t>
    </r>
  </si>
  <si>
    <r>
      <rPr>
        <sz val="12"/>
        <rFont val="Calibri"/>
        <family val="2"/>
        <charset val="204"/>
      </rPr>
      <t>16 х 25</t>
    </r>
  </si>
  <si>
    <r>
      <rPr>
        <sz val="12"/>
        <rFont val="Calibri"/>
        <family val="2"/>
        <charset val="204"/>
      </rPr>
      <t>25 х 32</t>
    </r>
  </si>
  <si>
    <r>
      <rPr>
        <sz val="12"/>
        <rFont val="Calibri"/>
        <family val="2"/>
        <charset val="204"/>
      </rPr>
      <t>16 х 20 х 16</t>
    </r>
  </si>
  <si>
    <r>
      <rPr>
        <sz val="12"/>
        <rFont val="Calibri"/>
        <family val="2"/>
        <charset val="204"/>
      </rPr>
      <t>20 х 16 х 16</t>
    </r>
  </si>
  <si>
    <r>
      <rPr>
        <sz val="12"/>
        <rFont val="Calibri"/>
        <family val="2"/>
        <charset val="204"/>
      </rPr>
      <t>20 х 16 х 20</t>
    </r>
  </si>
  <si>
    <r>
      <rPr>
        <sz val="12"/>
        <rFont val="Calibri"/>
        <family val="2"/>
        <charset val="204"/>
      </rPr>
      <t>20 х 20 х 16</t>
    </r>
  </si>
  <si>
    <r>
      <rPr>
        <sz val="12"/>
        <rFont val="Calibri"/>
        <family val="2"/>
        <charset val="204"/>
      </rPr>
      <t>20 х 25 х 16</t>
    </r>
  </si>
  <si>
    <r>
      <rPr>
        <sz val="12"/>
        <rFont val="Calibri"/>
        <family val="2"/>
        <charset val="204"/>
      </rPr>
      <t>20 х 25 х 20</t>
    </r>
  </si>
  <si>
    <r>
      <rPr>
        <sz val="12"/>
        <rFont val="Calibri"/>
        <family val="2"/>
        <charset val="204"/>
      </rPr>
      <t>25 х 16 х 16</t>
    </r>
  </si>
  <si>
    <r>
      <rPr>
        <sz val="12"/>
        <rFont val="Calibri"/>
        <family val="2"/>
        <charset val="204"/>
      </rPr>
      <t>25 х 16 х 20</t>
    </r>
  </si>
  <si>
    <r>
      <rPr>
        <sz val="12"/>
        <rFont val="Calibri"/>
        <family val="2"/>
        <charset val="204"/>
      </rPr>
      <t>25 х 16 х 25</t>
    </r>
  </si>
  <si>
    <r>
      <rPr>
        <sz val="12"/>
        <rFont val="Calibri"/>
        <family val="2"/>
        <charset val="204"/>
      </rPr>
      <t>25 х 20 х 16</t>
    </r>
  </si>
  <si>
    <r>
      <rPr>
        <sz val="12"/>
        <rFont val="Calibri"/>
        <family val="2"/>
        <charset val="204"/>
      </rPr>
      <t>25 х 20 х 20</t>
    </r>
  </si>
  <si>
    <r>
      <rPr>
        <sz val="12"/>
        <rFont val="Calibri"/>
        <family val="2"/>
        <charset val="204"/>
      </rPr>
      <t>25 х 20 х 25</t>
    </r>
  </si>
  <si>
    <r>
      <rPr>
        <sz val="12"/>
        <rFont val="Calibri"/>
        <family val="2"/>
        <charset val="204"/>
      </rPr>
      <t>25 х 25 х 16</t>
    </r>
  </si>
  <si>
    <r>
      <rPr>
        <sz val="12"/>
        <rFont val="Calibri"/>
        <family val="2"/>
        <charset val="204"/>
      </rPr>
      <t>25 х 25 х 20</t>
    </r>
  </si>
  <si>
    <r>
      <rPr>
        <sz val="12"/>
        <rFont val="Calibri"/>
        <family val="2"/>
        <charset val="204"/>
      </rPr>
      <t>32 х 16 х 32</t>
    </r>
  </si>
  <si>
    <r>
      <rPr>
        <sz val="12"/>
        <rFont val="Calibri"/>
        <family val="2"/>
        <charset val="204"/>
      </rPr>
      <t>32 х 20 х 20</t>
    </r>
  </si>
  <si>
    <r>
      <rPr>
        <sz val="12"/>
        <rFont val="Calibri"/>
        <family val="2"/>
        <charset val="204"/>
      </rPr>
      <t>32 х 20 х 25</t>
    </r>
  </si>
  <si>
    <r>
      <rPr>
        <sz val="12"/>
        <rFont val="Calibri"/>
        <family val="2"/>
        <charset val="204"/>
      </rPr>
      <t>32 х 20 х 32</t>
    </r>
  </si>
  <si>
    <r>
      <rPr>
        <sz val="12"/>
        <rFont val="Calibri"/>
        <family val="2"/>
        <charset val="204"/>
      </rPr>
      <t>32 х 25 х 20</t>
    </r>
  </si>
  <si>
    <r>
      <rPr>
        <sz val="12"/>
        <rFont val="Calibri"/>
        <family val="2"/>
        <charset val="204"/>
      </rPr>
      <t>32 х 25 х 25</t>
    </r>
  </si>
  <si>
    <r>
      <rPr>
        <sz val="12"/>
        <rFont val="Calibri"/>
        <family val="2"/>
        <charset val="204"/>
      </rPr>
      <t>32 х 25 х 32</t>
    </r>
  </si>
  <si>
    <r>
      <rPr>
        <sz val="12"/>
        <rFont val="Calibri"/>
        <family val="2"/>
        <charset val="204"/>
      </rPr>
      <t>32 х 32 х 20</t>
    </r>
  </si>
  <si>
    <r>
      <rPr>
        <sz val="12"/>
        <rFont val="Calibri"/>
        <family val="2"/>
        <charset val="204"/>
      </rPr>
      <t>16 х 16 х 16</t>
    </r>
  </si>
  <si>
    <r>
      <rPr>
        <sz val="12"/>
        <rFont val="Calibri"/>
        <family val="2"/>
        <charset val="204"/>
      </rPr>
      <t>20 х 20 х 20</t>
    </r>
  </si>
  <si>
    <r>
      <rPr>
        <sz val="12"/>
        <rFont val="Calibri"/>
        <family val="2"/>
        <charset val="204"/>
      </rPr>
      <t>25 х 25 х 25</t>
    </r>
  </si>
  <si>
    <r>
      <rPr>
        <sz val="12"/>
        <rFont val="Calibri"/>
        <family val="2"/>
        <charset val="204"/>
      </rPr>
      <t>32 х 32 х 32</t>
    </r>
  </si>
  <si>
    <r>
      <rPr>
        <sz val="12"/>
        <rFont val="Calibri"/>
        <family val="2"/>
        <charset val="204"/>
      </rPr>
      <t>16-1/2"</t>
    </r>
  </si>
  <si>
    <r>
      <rPr>
        <sz val="12"/>
        <rFont val="Calibri"/>
        <family val="2"/>
        <charset val="204"/>
      </rPr>
      <t>16-3/4"</t>
    </r>
  </si>
  <si>
    <r>
      <rPr>
        <sz val="12"/>
        <rFont val="Calibri"/>
        <family val="2"/>
        <charset val="204"/>
      </rPr>
      <t>20-1/2"</t>
    </r>
  </si>
  <si>
    <r>
      <rPr>
        <sz val="12"/>
        <rFont val="Calibri"/>
        <family val="2"/>
        <charset val="204"/>
      </rPr>
      <t>20-3/4"</t>
    </r>
  </si>
  <si>
    <r>
      <rPr>
        <sz val="12"/>
        <rFont val="Calibri"/>
        <family val="2"/>
        <charset val="204"/>
      </rPr>
      <t>25-3/4"</t>
    </r>
  </si>
  <si>
    <r>
      <rPr>
        <sz val="12"/>
        <rFont val="Calibri"/>
        <family val="2"/>
        <charset val="204"/>
      </rPr>
      <t>32-1"</t>
    </r>
  </si>
  <si>
    <r>
      <rPr>
        <sz val="12"/>
        <rFont val="Calibri"/>
        <family val="2"/>
        <charset val="204"/>
      </rPr>
      <t>25-1"</t>
    </r>
  </si>
  <si>
    <r>
      <rPr>
        <sz val="12"/>
        <rFont val="Calibri"/>
        <family val="2"/>
        <charset val="204"/>
      </rPr>
      <t>25-1/2"</t>
    </r>
  </si>
  <si>
    <r>
      <rPr>
        <sz val="12"/>
        <rFont val="Calibri"/>
        <family val="2"/>
        <charset val="204"/>
      </rPr>
      <t>16 х 1/2"</t>
    </r>
  </si>
  <si>
    <r>
      <rPr>
        <sz val="12"/>
        <rFont val="Calibri"/>
        <family val="2"/>
        <charset val="204"/>
      </rPr>
      <t>20 х 1/2"</t>
    </r>
  </si>
  <si>
    <r>
      <rPr>
        <sz val="12"/>
        <rFont val="Calibri"/>
        <family val="2"/>
        <charset val="204"/>
      </rPr>
      <t>15 х 1/2"</t>
    </r>
  </si>
  <si>
    <r>
      <rPr>
        <sz val="12"/>
        <rFont val="Calibri"/>
        <family val="2"/>
        <charset val="204"/>
      </rPr>
      <t>16(2.2) х 1/2"</t>
    </r>
  </si>
  <si>
    <r>
      <rPr>
        <sz val="12"/>
        <rFont val="Calibri"/>
        <family val="2"/>
        <charset val="204"/>
      </rPr>
      <t>16(2.2) х 3/4"</t>
    </r>
  </si>
  <si>
    <r>
      <rPr>
        <sz val="12"/>
        <rFont val="Calibri"/>
        <family val="2"/>
        <charset val="204"/>
      </rPr>
      <t>20(2.8) х 3/4"</t>
    </r>
  </si>
  <si>
    <r>
      <rPr>
        <sz val="12"/>
        <rFont val="Calibri"/>
        <family val="2"/>
        <charset val="204"/>
      </rPr>
      <t>15 х 3/4"</t>
    </r>
  </si>
  <si>
    <r>
      <rPr>
        <sz val="12"/>
        <rFont val="Calibri"/>
        <family val="2"/>
        <charset val="204"/>
      </rPr>
      <t>16 х 15 х 16</t>
    </r>
  </si>
  <si>
    <r>
      <rPr>
        <sz val="12"/>
        <rFont val="Calibri"/>
        <family val="2"/>
        <charset val="204"/>
      </rPr>
      <t>16 х 15 х 20</t>
    </r>
  </si>
  <si>
    <r>
      <rPr>
        <sz val="12"/>
        <rFont val="Calibri"/>
        <family val="2"/>
        <charset val="204"/>
      </rPr>
      <t>20 х 15 х 16</t>
    </r>
  </si>
  <si>
    <r>
      <rPr>
        <sz val="12"/>
        <rFont val="Calibri"/>
        <family val="2"/>
        <charset val="204"/>
      </rPr>
      <t>20 х 15 х 20</t>
    </r>
  </si>
  <si>
    <r>
      <rPr>
        <sz val="12"/>
        <rFont val="Calibri"/>
        <family val="2"/>
        <charset val="204"/>
      </rPr>
      <t>20 х 15 х 25</t>
    </r>
  </si>
  <si>
    <r>
      <rPr>
        <sz val="12"/>
        <rFont val="Calibri"/>
        <family val="2"/>
        <charset val="204"/>
      </rPr>
      <t>25 х 15 х 20</t>
    </r>
  </si>
  <si>
    <r>
      <rPr>
        <sz val="12"/>
        <rFont val="Calibri"/>
        <family val="2"/>
        <charset val="204"/>
      </rPr>
      <t>25 х 15 х 25</t>
    </r>
  </si>
  <si>
    <r>
      <rPr>
        <sz val="12"/>
        <rFont val="Calibri"/>
        <family val="2"/>
        <charset val="204"/>
      </rPr>
      <t>16 х 15</t>
    </r>
  </si>
  <si>
    <r>
      <rPr>
        <sz val="12"/>
        <rFont val="Calibri"/>
        <family val="2"/>
        <charset val="204"/>
      </rPr>
      <t>20 х 15</t>
    </r>
  </si>
  <si>
    <r>
      <rPr>
        <sz val="12"/>
        <rFont val="Calibri"/>
        <family val="2"/>
        <charset val="204"/>
      </rPr>
      <t>16 х 2 х 15</t>
    </r>
  </si>
  <si>
    <r>
      <rPr>
        <sz val="12"/>
        <rFont val="Calibri"/>
        <family val="2"/>
        <charset val="204"/>
      </rPr>
      <t>3/4 х 1/2"</t>
    </r>
  </si>
  <si>
    <r>
      <rPr>
        <sz val="12"/>
        <rFont val="Calibri"/>
        <family val="2"/>
        <charset val="204"/>
      </rPr>
      <t>16/20</t>
    </r>
  </si>
  <si>
    <r>
      <rPr>
        <sz val="12"/>
        <rFont val="Calibri"/>
        <family val="2"/>
        <charset val="204"/>
      </rPr>
      <t>Крепеж для труб 2x16-32 пластмассовый
(крюк двойной)</t>
    </r>
  </si>
  <si>
    <r>
      <rPr>
        <sz val="12"/>
        <rFont val="Calibri"/>
        <family val="2"/>
        <charset val="204"/>
      </rPr>
      <t>16-20-25-32</t>
    </r>
  </si>
  <si>
    <r>
      <rPr>
        <sz val="12"/>
        <rFont val="Calibri"/>
        <family val="2"/>
        <charset val="204"/>
      </rPr>
      <t>16-32</t>
    </r>
  </si>
  <si>
    <r>
      <rPr>
        <sz val="12"/>
        <rFont val="Calibri"/>
        <family val="2"/>
        <charset val="204"/>
      </rPr>
      <t>AQS7,4-25</t>
    </r>
  </si>
  <si>
    <r>
      <rPr>
        <sz val="12"/>
        <rFont val="Calibri"/>
        <family val="2"/>
        <charset val="204"/>
      </rPr>
      <t>AQS7,4-32</t>
    </r>
  </si>
  <si>
    <r>
      <rPr>
        <sz val="12"/>
        <rFont val="Calibri"/>
        <family val="2"/>
        <charset val="204"/>
      </rPr>
      <t>AQS7,4-40</t>
    </r>
  </si>
  <si>
    <r>
      <rPr>
        <sz val="12"/>
        <rFont val="Calibri"/>
        <family val="2"/>
        <charset val="204"/>
      </rPr>
      <t>AQS7,4-50</t>
    </r>
  </si>
  <si>
    <r>
      <rPr>
        <sz val="12"/>
        <rFont val="Calibri"/>
        <family val="2"/>
        <charset val="204"/>
      </rPr>
      <t>AQS7,4-63</t>
    </r>
  </si>
  <si>
    <r>
      <rPr>
        <sz val="12"/>
        <rFont val="Calibri"/>
        <family val="2"/>
        <charset val="204"/>
      </rPr>
      <t>AQS7,4-75</t>
    </r>
  </si>
  <si>
    <r>
      <rPr>
        <sz val="12"/>
        <rFont val="Calibri"/>
        <family val="2"/>
        <charset val="204"/>
      </rPr>
      <t>AQS7,4-90</t>
    </r>
  </si>
  <si>
    <r>
      <rPr>
        <sz val="12"/>
        <rFont val="Calibri"/>
        <family val="2"/>
        <charset val="204"/>
      </rPr>
      <t>AQS7,4-110</t>
    </r>
  </si>
  <si>
    <r>
      <rPr>
        <sz val="12"/>
        <rFont val="Calibri"/>
        <family val="2"/>
        <charset val="204"/>
      </rPr>
      <t>AQS7,4-125</t>
    </r>
  </si>
  <si>
    <r>
      <rPr>
        <sz val="12"/>
        <rFont val="Calibri"/>
        <family val="2"/>
        <charset val="204"/>
      </rPr>
      <t>32-1/2"</t>
    </r>
  </si>
  <si>
    <r>
      <rPr>
        <sz val="12"/>
        <rFont val="Calibri"/>
        <family val="2"/>
        <charset val="204"/>
      </rPr>
      <t>32-3/4"</t>
    </r>
  </si>
  <si>
    <r>
      <rPr>
        <sz val="12"/>
        <rFont val="Calibri"/>
        <family val="2"/>
        <charset val="204"/>
      </rPr>
      <t>40-1"</t>
    </r>
  </si>
  <si>
    <r>
      <rPr>
        <sz val="12"/>
        <rFont val="Calibri"/>
        <family val="2"/>
        <charset val="204"/>
      </rPr>
      <t>40-1 1/4"</t>
    </r>
  </si>
  <si>
    <r>
      <rPr>
        <sz val="12"/>
        <rFont val="Calibri"/>
        <family val="2"/>
        <charset val="204"/>
      </rPr>
      <t>50-1 1/2"</t>
    </r>
  </si>
  <si>
    <r>
      <rPr>
        <sz val="12"/>
        <rFont val="Calibri"/>
        <family val="2"/>
        <charset val="204"/>
      </rPr>
      <t>63-2"</t>
    </r>
  </si>
  <si>
    <r>
      <rPr>
        <sz val="12"/>
        <rFont val="Calibri"/>
        <family val="2"/>
        <charset val="204"/>
      </rPr>
      <t>75-2 1/2"</t>
    </r>
  </si>
  <si>
    <r>
      <rPr>
        <sz val="12"/>
        <rFont val="Calibri"/>
        <family val="2"/>
        <charset val="204"/>
      </rPr>
      <t>90-3"</t>
    </r>
  </si>
  <si>
    <r>
      <rPr>
        <sz val="12"/>
        <rFont val="Calibri"/>
        <family val="2"/>
        <charset val="204"/>
      </rPr>
      <t>25-20</t>
    </r>
  </si>
  <si>
    <r>
      <rPr>
        <sz val="12"/>
        <rFont val="Calibri"/>
        <family val="2"/>
        <charset val="204"/>
      </rPr>
      <t>32-20</t>
    </r>
  </si>
  <si>
    <r>
      <rPr>
        <sz val="12"/>
        <rFont val="Calibri"/>
        <family val="2"/>
        <charset val="204"/>
      </rPr>
      <t>32-25</t>
    </r>
  </si>
  <si>
    <r>
      <rPr>
        <sz val="12"/>
        <rFont val="Calibri"/>
        <family val="2"/>
        <charset val="204"/>
      </rPr>
      <t>40-20</t>
    </r>
  </si>
  <si>
    <r>
      <rPr>
        <sz val="12"/>
        <rFont val="Calibri"/>
        <family val="2"/>
        <charset val="204"/>
      </rPr>
      <t>40-25</t>
    </r>
  </si>
  <si>
    <r>
      <rPr>
        <sz val="12"/>
        <rFont val="Calibri"/>
        <family val="2"/>
        <charset val="204"/>
      </rPr>
      <t>40-32</t>
    </r>
  </si>
  <si>
    <r>
      <rPr>
        <sz val="12"/>
        <rFont val="Calibri"/>
        <family val="2"/>
        <charset val="204"/>
      </rPr>
      <t>50-20</t>
    </r>
  </si>
  <si>
    <r>
      <rPr>
        <sz val="12"/>
        <rFont val="Calibri"/>
        <family val="2"/>
        <charset val="204"/>
      </rPr>
      <t>50-25</t>
    </r>
  </si>
  <si>
    <r>
      <rPr>
        <sz val="12"/>
        <rFont val="Calibri"/>
        <family val="2"/>
        <charset val="204"/>
      </rPr>
      <t>50-32</t>
    </r>
  </si>
  <si>
    <r>
      <rPr>
        <sz val="12"/>
        <rFont val="Calibri"/>
        <family val="2"/>
        <charset val="204"/>
      </rPr>
      <t>50-40</t>
    </r>
  </si>
  <si>
    <r>
      <rPr>
        <sz val="12"/>
        <rFont val="Calibri"/>
        <family val="2"/>
        <charset val="204"/>
      </rPr>
      <t>63-20</t>
    </r>
  </si>
  <si>
    <r>
      <rPr>
        <sz val="12"/>
        <rFont val="Calibri"/>
        <family val="2"/>
        <charset val="204"/>
      </rPr>
      <t>63-25</t>
    </r>
  </si>
  <si>
    <r>
      <rPr>
        <sz val="12"/>
        <rFont val="Calibri"/>
        <family val="2"/>
        <charset val="204"/>
      </rPr>
      <t>63-32</t>
    </r>
  </si>
  <si>
    <r>
      <rPr>
        <sz val="12"/>
        <rFont val="Calibri"/>
        <family val="2"/>
        <charset val="204"/>
      </rPr>
      <t>63-40</t>
    </r>
  </si>
  <si>
    <r>
      <rPr>
        <sz val="12"/>
        <rFont val="Calibri"/>
        <family val="2"/>
        <charset val="204"/>
      </rPr>
      <t>63-50</t>
    </r>
  </si>
  <si>
    <r>
      <rPr>
        <sz val="12"/>
        <rFont val="Calibri"/>
        <family val="2"/>
        <charset val="204"/>
      </rPr>
      <t>75-32</t>
    </r>
  </si>
  <si>
    <r>
      <rPr>
        <sz val="12"/>
        <rFont val="Calibri"/>
        <family val="2"/>
        <charset val="204"/>
      </rPr>
      <t>75-40</t>
    </r>
  </si>
  <si>
    <r>
      <rPr>
        <sz val="12"/>
        <rFont val="Calibri"/>
        <family val="2"/>
        <charset val="204"/>
      </rPr>
      <t>75-50</t>
    </r>
  </si>
  <si>
    <r>
      <rPr>
        <sz val="12"/>
        <rFont val="Calibri"/>
        <family val="2"/>
        <charset val="204"/>
      </rPr>
      <t>75-63</t>
    </r>
  </si>
  <si>
    <r>
      <rPr>
        <sz val="12"/>
        <rFont val="Calibri"/>
        <family val="2"/>
        <charset val="204"/>
      </rPr>
      <t>90-40</t>
    </r>
  </si>
  <si>
    <r>
      <rPr>
        <sz val="12"/>
        <rFont val="Calibri"/>
        <family val="2"/>
        <charset val="204"/>
      </rPr>
      <t>90-50</t>
    </r>
  </si>
  <si>
    <r>
      <rPr>
        <sz val="12"/>
        <rFont val="Calibri"/>
        <family val="2"/>
        <charset val="204"/>
      </rPr>
      <t>90-63</t>
    </r>
  </si>
  <si>
    <r>
      <rPr>
        <sz val="12"/>
        <rFont val="Calibri"/>
        <family val="2"/>
        <charset val="204"/>
      </rPr>
      <t>90-75</t>
    </r>
  </si>
  <si>
    <r>
      <rPr>
        <sz val="12"/>
        <rFont val="Calibri"/>
        <family val="2"/>
        <charset val="204"/>
      </rPr>
      <t>110-50</t>
    </r>
  </si>
  <si>
    <r>
      <rPr>
        <sz val="12"/>
        <rFont val="Calibri"/>
        <family val="2"/>
        <charset val="204"/>
      </rPr>
      <t>110-63</t>
    </r>
  </si>
  <si>
    <r>
      <rPr>
        <sz val="12"/>
        <rFont val="Calibri"/>
        <family val="2"/>
        <charset val="204"/>
      </rPr>
      <t>110-90</t>
    </r>
  </si>
  <si>
    <r>
      <rPr>
        <sz val="12"/>
        <rFont val="Calibri"/>
        <family val="2"/>
        <charset val="204"/>
      </rPr>
      <t>125-110</t>
    </r>
  </si>
  <si>
    <r>
      <rPr>
        <sz val="12"/>
        <rFont val="Calibri"/>
        <family val="2"/>
        <charset val="204"/>
      </rPr>
      <t>MFK32-1</t>
    </r>
  </si>
  <si>
    <r>
      <rPr>
        <sz val="12"/>
        <rFont val="Calibri"/>
        <family val="2"/>
        <charset val="204"/>
      </rPr>
      <t>MFK40-1</t>
    </r>
  </si>
  <si>
    <r>
      <rPr>
        <sz val="12"/>
        <rFont val="Calibri"/>
        <family val="2"/>
        <charset val="204"/>
      </rPr>
      <t>MFK40-114</t>
    </r>
  </si>
  <si>
    <r>
      <rPr>
        <sz val="12"/>
        <rFont val="Calibri"/>
        <family val="2"/>
        <charset val="204"/>
      </rPr>
      <t>MFK50-112</t>
    </r>
  </si>
  <si>
    <r>
      <rPr>
        <sz val="12"/>
        <rFont val="Calibri"/>
        <family val="2"/>
        <charset val="204"/>
      </rPr>
      <t>MFK63-2</t>
    </r>
  </si>
  <si>
    <r>
      <rPr>
        <sz val="12"/>
        <rFont val="Calibri"/>
        <family val="2"/>
        <charset val="204"/>
      </rPr>
      <t>SS20</t>
    </r>
  </si>
  <si>
    <r>
      <rPr>
        <sz val="12"/>
        <rFont val="Calibri"/>
        <family val="2"/>
        <charset val="204"/>
      </rPr>
      <t>SS25</t>
    </r>
  </si>
  <si>
    <r>
      <rPr>
        <sz val="12"/>
        <rFont val="Calibri"/>
        <family val="2"/>
        <charset val="204"/>
      </rPr>
      <t>SL20</t>
    </r>
  </si>
  <si>
    <r>
      <rPr>
        <sz val="12"/>
        <rFont val="Calibri"/>
        <family val="2"/>
        <charset val="204"/>
      </rPr>
      <t>SL25</t>
    </r>
  </si>
  <si>
    <r>
      <rPr>
        <sz val="12"/>
        <rFont val="Calibri"/>
        <family val="2"/>
        <charset val="204"/>
      </rPr>
      <t>SL32</t>
    </r>
  </si>
  <si>
    <r>
      <rPr>
        <sz val="12"/>
        <rFont val="Calibri"/>
        <family val="2"/>
        <charset val="204"/>
      </rPr>
      <t>SL40</t>
    </r>
  </si>
  <si>
    <r>
      <rPr>
        <sz val="12"/>
        <rFont val="Calibri"/>
        <family val="2"/>
        <charset val="204"/>
      </rPr>
      <t>20-25-20</t>
    </r>
  </si>
  <si>
    <r>
      <rPr>
        <sz val="12"/>
        <rFont val="Calibri"/>
        <family val="2"/>
        <charset val="204"/>
      </rPr>
      <t>T20-25-20</t>
    </r>
  </si>
  <si>
    <r>
      <rPr>
        <sz val="12"/>
        <rFont val="Calibri"/>
        <family val="2"/>
        <charset val="204"/>
      </rPr>
      <t>25-20-20</t>
    </r>
  </si>
  <si>
    <r>
      <rPr>
        <sz val="12"/>
        <rFont val="Calibri"/>
        <family val="2"/>
        <charset val="204"/>
      </rPr>
      <t>T25-20-20</t>
    </r>
  </si>
  <si>
    <r>
      <rPr>
        <sz val="12"/>
        <rFont val="Calibri"/>
        <family val="2"/>
        <charset val="204"/>
      </rPr>
      <t>25-20-25</t>
    </r>
  </si>
  <si>
    <r>
      <rPr>
        <sz val="12"/>
        <rFont val="Calibri"/>
        <family val="2"/>
        <charset val="204"/>
      </rPr>
      <t>T25-20-25</t>
    </r>
  </si>
  <si>
    <r>
      <rPr>
        <sz val="12"/>
        <rFont val="Calibri"/>
        <family val="2"/>
        <charset val="204"/>
      </rPr>
      <t>25-25-20</t>
    </r>
  </si>
  <si>
    <r>
      <rPr>
        <sz val="12"/>
        <rFont val="Calibri"/>
        <family val="2"/>
        <charset val="204"/>
      </rPr>
      <t>T25-25-20</t>
    </r>
  </si>
  <si>
    <r>
      <rPr>
        <sz val="12"/>
        <rFont val="Calibri"/>
        <family val="2"/>
        <charset val="204"/>
      </rPr>
      <t>32-20-20</t>
    </r>
  </si>
  <si>
    <r>
      <rPr>
        <sz val="12"/>
        <rFont val="Calibri"/>
        <family val="2"/>
        <charset val="204"/>
      </rPr>
      <t>T32-20-20</t>
    </r>
  </si>
  <si>
    <r>
      <rPr>
        <sz val="12"/>
        <rFont val="Calibri"/>
        <family val="2"/>
        <charset val="204"/>
      </rPr>
      <t>32-20-25</t>
    </r>
  </si>
  <si>
    <r>
      <rPr>
        <sz val="12"/>
        <rFont val="Calibri"/>
        <family val="2"/>
        <charset val="204"/>
      </rPr>
      <t>T32-20-25</t>
    </r>
  </si>
  <si>
    <r>
      <rPr>
        <sz val="12"/>
        <rFont val="Calibri"/>
        <family val="2"/>
        <charset val="204"/>
      </rPr>
      <t>32-20-32</t>
    </r>
  </si>
  <si>
    <r>
      <rPr>
        <sz val="12"/>
        <rFont val="Calibri"/>
        <family val="2"/>
        <charset val="204"/>
      </rPr>
      <t>T32-20-32</t>
    </r>
  </si>
  <si>
    <r>
      <rPr>
        <sz val="12"/>
        <rFont val="Calibri"/>
        <family val="2"/>
        <charset val="204"/>
      </rPr>
      <t>32-25-25</t>
    </r>
  </si>
  <si>
    <r>
      <rPr>
        <sz val="12"/>
        <rFont val="Calibri"/>
        <family val="2"/>
        <charset val="204"/>
      </rPr>
      <t>T32-25-25</t>
    </r>
  </si>
  <si>
    <r>
      <rPr>
        <sz val="12"/>
        <rFont val="Calibri"/>
        <family val="2"/>
        <charset val="204"/>
      </rPr>
      <t>32-25-32</t>
    </r>
  </si>
  <si>
    <r>
      <rPr>
        <sz val="12"/>
        <rFont val="Calibri"/>
        <family val="2"/>
        <charset val="204"/>
      </rPr>
      <t>T32-25-32</t>
    </r>
  </si>
  <si>
    <r>
      <rPr>
        <sz val="12"/>
        <rFont val="Calibri"/>
        <family val="2"/>
        <charset val="204"/>
      </rPr>
      <t>T32-32-25</t>
    </r>
  </si>
  <si>
    <r>
      <rPr>
        <sz val="12"/>
        <rFont val="Calibri"/>
        <family val="2"/>
        <charset val="204"/>
      </rPr>
      <t>40-20-40</t>
    </r>
  </si>
  <si>
    <r>
      <rPr>
        <sz val="12"/>
        <rFont val="Calibri"/>
        <family val="2"/>
        <charset val="204"/>
      </rPr>
      <t>T40-20-40</t>
    </r>
  </si>
  <si>
    <r>
      <rPr>
        <sz val="12"/>
        <rFont val="Calibri"/>
        <family val="2"/>
        <charset val="204"/>
      </rPr>
      <t>40-25-40</t>
    </r>
  </si>
  <si>
    <r>
      <rPr>
        <sz val="12"/>
        <rFont val="Calibri"/>
        <family val="2"/>
        <charset val="204"/>
      </rPr>
      <t>T40-25-40</t>
    </r>
  </si>
  <si>
    <r>
      <rPr>
        <sz val="12"/>
        <rFont val="Calibri"/>
        <family val="2"/>
        <charset val="204"/>
      </rPr>
      <t>40-32-40</t>
    </r>
  </si>
  <si>
    <r>
      <rPr>
        <sz val="12"/>
        <rFont val="Calibri"/>
        <family val="2"/>
        <charset val="204"/>
      </rPr>
      <t>T40-32-40</t>
    </r>
  </si>
  <si>
    <r>
      <rPr>
        <sz val="12"/>
        <rFont val="Calibri"/>
        <family val="2"/>
        <charset val="204"/>
      </rPr>
      <t>50-20-50</t>
    </r>
  </si>
  <si>
    <r>
      <rPr>
        <sz val="12"/>
        <rFont val="Calibri"/>
        <family val="2"/>
        <charset val="204"/>
      </rPr>
      <t>T50-20-50</t>
    </r>
  </si>
  <si>
    <r>
      <rPr>
        <sz val="12"/>
        <rFont val="Calibri"/>
        <family val="2"/>
        <charset val="204"/>
      </rPr>
      <t>50-25-50</t>
    </r>
  </si>
  <si>
    <r>
      <rPr>
        <sz val="12"/>
        <rFont val="Calibri"/>
        <family val="2"/>
        <charset val="204"/>
      </rPr>
      <t>T50-25-50</t>
    </r>
  </si>
  <si>
    <r>
      <rPr>
        <sz val="12"/>
        <rFont val="Calibri"/>
        <family val="2"/>
        <charset val="204"/>
      </rPr>
      <t>50-32-50</t>
    </r>
  </si>
  <si>
    <r>
      <rPr>
        <sz val="12"/>
        <rFont val="Calibri"/>
        <family val="2"/>
        <charset val="204"/>
      </rPr>
      <t>T50-32-50</t>
    </r>
  </si>
  <si>
    <r>
      <rPr>
        <sz val="12"/>
        <rFont val="Calibri"/>
        <family val="2"/>
        <charset val="204"/>
      </rPr>
      <t>50-40-50</t>
    </r>
  </si>
  <si>
    <r>
      <rPr>
        <sz val="12"/>
        <rFont val="Calibri"/>
        <family val="2"/>
        <charset val="204"/>
      </rPr>
      <t>T50-40-50</t>
    </r>
  </si>
  <si>
    <r>
      <rPr>
        <sz val="12"/>
        <rFont val="Calibri"/>
        <family val="2"/>
        <charset val="204"/>
      </rPr>
      <t>63-20-63</t>
    </r>
  </si>
  <si>
    <r>
      <rPr>
        <sz val="12"/>
        <rFont val="Calibri"/>
        <family val="2"/>
        <charset val="204"/>
      </rPr>
      <t>T63-20-63</t>
    </r>
  </si>
  <si>
    <r>
      <rPr>
        <sz val="12"/>
        <rFont val="Calibri"/>
        <family val="2"/>
        <charset val="204"/>
      </rPr>
      <t>63-25-63</t>
    </r>
  </si>
  <si>
    <r>
      <rPr>
        <sz val="12"/>
        <rFont val="Calibri"/>
        <family val="2"/>
        <charset val="204"/>
      </rPr>
      <t>T63-25-63</t>
    </r>
  </si>
  <si>
    <r>
      <rPr>
        <sz val="12"/>
        <rFont val="Calibri"/>
        <family val="2"/>
        <charset val="204"/>
      </rPr>
      <t>63-32-63</t>
    </r>
  </si>
  <si>
    <r>
      <rPr>
        <sz val="12"/>
        <rFont val="Calibri"/>
        <family val="2"/>
        <charset val="204"/>
      </rPr>
      <t>T63-32-63</t>
    </r>
  </si>
  <si>
    <r>
      <rPr>
        <sz val="12"/>
        <rFont val="Calibri"/>
        <family val="2"/>
        <charset val="204"/>
      </rPr>
      <t>63-40-63</t>
    </r>
  </si>
  <si>
    <r>
      <rPr>
        <sz val="12"/>
        <rFont val="Calibri"/>
        <family val="2"/>
        <charset val="204"/>
      </rPr>
      <t>T63-40-63</t>
    </r>
  </si>
  <si>
    <r>
      <rPr>
        <sz val="12"/>
        <rFont val="Calibri"/>
        <family val="2"/>
        <charset val="204"/>
      </rPr>
      <t>63-50-63</t>
    </r>
  </si>
  <si>
    <r>
      <rPr>
        <sz val="12"/>
        <rFont val="Calibri"/>
        <family val="2"/>
        <charset val="204"/>
      </rPr>
      <t>T63-50-63</t>
    </r>
  </si>
  <si>
    <r>
      <rPr>
        <sz val="12"/>
        <rFont val="Calibri"/>
        <family val="2"/>
        <charset val="204"/>
      </rPr>
      <t>75-25-75</t>
    </r>
  </si>
  <si>
    <r>
      <rPr>
        <sz val="12"/>
        <rFont val="Calibri"/>
        <family val="2"/>
        <charset val="204"/>
      </rPr>
      <t>T75-25-75</t>
    </r>
  </si>
  <si>
    <r>
      <rPr>
        <sz val="12"/>
        <rFont val="Calibri"/>
        <family val="2"/>
        <charset val="204"/>
      </rPr>
      <t>75-32-75</t>
    </r>
  </si>
  <si>
    <r>
      <rPr>
        <sz val="12"/>
        <rFont val="Calibri"/>
        <family val="2"/>
        <charset val="204"/>
      </rPr>
      <t>T75-32-75</t>
    </r>
  </si>
  <si>
    <r>
      <rPr>
        <sz val="12"/>
        <rFont val="Calibri"/>
        <family val="2"/>
        <charset val="204"/>
      </rPr>
      <t>75-40-75</t>
    </r>
  </si>
  <si>
    <r>
      <rPr>
        <sz val="12"/>
        <rFont val="Calibri"/>
        <family val="2"/>
        <charset val="204"/>
      </rPr>
      <t>T75-40-75</t>
    </r>
  </si>
  <si>
    <r>
      <rPr>
        <sz val="12"/>
        <rFont val="Calibri"/>
        <family val="2"/>
        <charset val="204"/>
      </rPr>
      <t>75-50-75</t>
    </r>
  </si>
  <si>
    <r>
      <rPr>
        <sz val="12"/>
        <rFont val="Calibri"/>
        <family val="2"/>
        <charset val="204"/>
      </rPr>
      <t>T75-50-75</t>
    </r>
  </si>
  <si>
    <r>
      <rPr>
        <sz val="12"/>
        <rFont val="Calibri"/>
        <family val="2"/>
        <charset val="204"/>
      </rPr>
      <t>75-63-75</t>
    </r>
  </si>
  <si>
    <r>
      <rPr>
        <sz val="12"/>
        <rFont val="Calibri"/>
        <family val="2"/>
        <charset val="204"/>
      </rPr>
      <t>T75-63-75</t>
    </r>
  </si>
  <si>
    <r>
      <rPr>
        <sz val="12"/>
        <rFont val="Calibri"/>
        <family val="2"/>
        <charset val="204"/>
      </rPr>
      <t>90-32-90</t>
    </r>
  </si>
  <si>
    <r>
      <rPr>
        <sz val="12"/>
        <rFont val="Calibri"/>
        <family val="2"/>
        <charset val="204"/>
      </rPr>
      <t>T90-32-90</t>
    </r>
  </si>
  <si>
    <r>
      <rPr>
        <sz val="12"/>
        <rFont val="Calibri"/>
        <family val="2"/>
        <charset val="204"/>
      </rPr>
      <t>90-40-90</t>
    </r>
  </si>
  <si>
    <r>
      <rPr>
        <sz val="12"/>
        <rFont val="Calibri"/>
        <family val="2"/>
        <charset val="204"/>
      </rPr>
      <t>T90-40-90</t>
    </r>
  </si>
  <si>
    <r>
      <rPr>
        <sz val="12"/>
        <rFont val="Calibri"/>
        <family val="2"/>
        <charset val="204"/>
      </rPr>
      <t>90-50-90</t>
    </r>
  </si>
  <si>
    <r>
      <rPr>
        <sz val="12"/>
        <rFont val="Calibri"/>
        <family val="2"/>
        <charset val="204"/>
      </rPr>
      <t>T90-50-90</t>
    </r>
  </si>
  <si>
    <r>
      <rPr>
        <sz val="12"/>
        <rFont val="Calibri"/>
        <family val="2"/>
        <charset val="204"/>
      </rPr>
      <t>90-63-90</t>
    </r>
  </si>
  <si>
    <r>
      <rPr>
        <sz val="12"/>
        <rFont val="Calibri"/>
        <family val="2"/>
        <charset val="204"/>
      </rPr>
      <t>T90-63-90</t>
    </r>
  </si>
  <si>
    <r>
      <rPr>
        <sz val="12"/>
        <rFont val="Calibri"/>
        <family val="2"/>
        <charset val="204"/>
      </rPr>
      <t>90-75-90</t>
    </r>
  </si>
  <si>
    <r>
      <rPr>
        <sz val="12"/>
        <rFont val="Calibri"/>
        <family val="2"/>
        <charset val="204"/>
      </rPr>
      <t>T90-75-90</t>
    </r>
  </si>
  <si>
    <r>
      <rPr>
        <sz val="12"/>
        <rFont val="Calibri"/>
        <family val="2"/>
        <charset val="204"/>
      </rPr>
      <t>110-40-110</t>
    </r>
  </si>
  <si>
    <r>
      <rPr>
        <sz val="12"/>
        <rFont val="Calibri"/>
        <family val="2"/>
        <charset val="204"/>
      </rPr>
      <t>T110-40-110</t>
    </r>
  </si>
  <si>
    <r>
      <rPr>
        <sz val="12"/>
        <rFont val="Calibri"/>
        <family val="2"/>
        <charset val="204"/>
      </rPr>
      <t>110-50-110</t>
    </r>
  </si>
  <si>
    <r>
      <rPr>
        <sz val="12"/>
        <rFont val="Calibri"/>
        <family val="2"/>
        <charset val="204"/>
      </rPr>
      <t>T110-50-110</t>
    </r>
  </si>
  <si>
    <r>
      <rPr>
        <sz val="12"/>
        <rFont val="Calibri"/>
        <family val="2"/>
        <charset val="204"/>
      </rPr>
      <t>110-63-110</t>
    </r>
  </si>
  <si>
    <r>
      <rPr>
        <sz val="12"/>
        <rFont val="Calibri"/>
        <family val="2"/>
        <charset val="204"/>
      </rPr>
      <t>110-75-110</t>
    </r>
  </si>
  <si>
    <r>
      <rPr>
        <sz val="12"/>
        <rFont val="Calibri"/>
        <family val="2"/>
        <charset val="204"/>
      </rPr>
      <t>T110-75-110</t>
    </r>
  </si>
  <si>
    <r>
      <rPr>
        <sz val="12"/>
        <rFont val="Calibri"/>
        <family val="2"/>
        <charset val="204"/>
      </rPr>
      <t>110-90-110</t>
    </r>
  </si>
  <si>
    <r>
      <rPr>
        <sz val="12"/>
        <rFont val="Calibri"/>
        <family val="2"/>
        <charset val="204"/>
      </rPr>
      <t>T110-90-110</t>
    </r>
  </si>
  <si>
    <r>
      <rPr>
        <sz val="12"/>
        <rFont val="Calibri"/>
        <family val="2"/>
        <charset val="204"/>
      </rPr>
      <t>125-110-125</t>
    </r>
  </si>
  <si>
    <r>
      <rPr>
        <sz val="12"/>
        <rFont val="Calibri"/>
        <family val="2"/>
        <charset val="204"/>
      </rPr>
      <t>T125-110-125</t>
    </r>
  </si>
  <si>
    <r>
      <rPr>
        <sz val="12"/>
        <rFont val="Calibri"/>
        <family val="2"/>
        <charset val="204"/>
      </rPr>
      <t>Уголок с настенным креплением ВР</t>
    </r>
  </si>
  <si>
    <t>Муфта комбинированная ВР под ключ</t>
  </si>
  <si>
    <t>Сменные нагревательные
плашки</t>
  </si>
  <si>
    <t>198326, Россия, г. Санкт-Петербург,
Волхонское шоссе 112
телефон: +7 812 425 39 30
email: info@rostherm.ru</t>
  </si>
  <si>
    <r>
      <rPr>
        <sz val="12"/>
        <rFont val="Calibri"/>
        <family val="2"/>
        <charset val="204"/>
      </rPr>
      <t>1/2"</t>
    </r>
  </si>
  <si>
    <r>
      <rPr>
        <sz val="12"/>
        <rFont val="Calibri"/>
        <family val="2"/>
        <charset val="204"/>
      </rPr>
      <t>3/4"</t>
    </r>
  </si>
  <si>
    <r>
      <rPr>
        <sz val="12"/>
        <rFont val="Calibri"/>
        <family val="2"/>
        <charset val="204"/>
      </rPr>
      <t>1"</t>
    </r>
  </si>
  <si>
    <r>
      <rPr>
        <sz val="12"/>
        <rFont val="Calibri"/>
        <family val="2"/>
        <charset val="204"/>
      </rPr>
      <t>1 1/4"</t>
    </r>
  </si>
  <si>
    <r>
      <rPr>
        <sz val="12"/>
        <rFont val="Calibri"/>
        <family val="2"/>
        <charset val="204"/>
      </rPr>
      <t>1 1/2"</t>
    </r>
  </si>
  <si>
    <r>
      <rPr>
        <sz val="12"/>
        <rFont val="Calibri"/>
        <family val="2"/>
        <charset val="204"/>
      </rPr>
      <t>2"</t>
    </r>
  </si>
  <si>
    <r>
      <rPr>
        <sz val="12"/>
        <rFont val="Calibri"/>
        <family val="2"/>
        <charset val="204"/>
      </rPr>
      <t>2 1/2"</t>
    </r>
  </si>
  <si>
    <r>
      <rPr>
        <sz val="12"/>
        <rFont val="Calibri"/>
        <family val="2"/>
        <charset val="204"/>
      </rPr>
      <t>3"</t>
    </r>
  </si>
  <si>
    <r>
      <rPr>
        <sz val="12"/>
        <rFont val="Calibri"/>
        <family val="2"/>
        <charset val="204"/>
      </rPr>
      <t>4"</t>
    </r>
  </si>
  <si>
    <r>
      <rPr>
        <sz val="12"/>
        <rFont val="Calibri"/>
        <family val="2"/>
        <charset val="204"/>
      </rPr>
      <t>3,67-7,56</t>
    </r>
  </si>
  <si>
    <r>
      <rPr>
        <sz val="12"/>
        <rFont val="Calibri"/>
        <family val="2"/>
        <charset val="204"/>
      </rPr>
      <t>5,18-12,16</t>
    </r>
  </si>
  <si>
    <t>Труба гофрированая
ПВХ легкая с зондом</t>
  </si>
  <si>
    <t>Труба гофрированая
ПНД легкая с зондом</t>
  </si>
  <si>
    <t>Кран шаровый латунный дренажный (флажок) НР</t>
  </si>
  <si>
    <t>Итого:</t>
  </si>
  <si>
    <t>Коллекторная группа РОСТерм для системы отопления (типовое решение, возможен заказ по индивидуальному проекту)</t>
  </si>
  <si>
    <t>Коллекторная группа РОСтерм из углеродистой стали</t>
  </si>
  <si>
    <t>15-50</t>
  </si>
  <si>
    <t>Коллектор РОСТерм RTM-40-L-2(100)-25.15Auto Cs-25lock S-STB11/IN-A-D</t>
  </si>
  <si>
    <t>цена по запросу</t>
  </si>
  <si>
    <t>Коллектор РОСТерм RTM-40-L-3(100)-25.15Auto Cs-25lock S-STB111/IN-A-D</t>
  </si>
  <si>
    <t>Коллектор РОСТерм RTM-40-L-4(100)-25.15Auto Cs-25lock S-STB1111/IN-A-D</t>
  </si>
  <si>
    <t>Коллектор РОСТерм RTM-40-L-5(100)-25.15Auto Cs-25lock S-STB11111/IN-A-D</t>
  </si>
  <si>
    <t>Коллектор РОСТерм RTM-40-L-6(100)-25.15Auto Cs-25lock S-STB111111/IN-A-D</t>
  </si>
  <si>
    <t>Коллектор РОСТерм RTM-40-L-7(100)-25.15Auto Cs-25lock S-STB1111111/IN-A-D</t>
  </si>
  <si>
    <t>Коллектор РОСТерм RTM-40-L-8(100)-25.15Auto Cs-25lock S-STB11111111/IN-A-D</t>
  </si>
  <si>
    <t>Коллекторная группа РОСтерм из нержавеющей стали</t>
  </si>
  <si>
    <t>Коллектор РОСТерм RTM-40-L-2(100)-25.15Auto SS-25lock S-STB11/IN-A-D</t>
  </si>
  <si>
    <t>Коллектор РОСТерм RTM-40-L-3(100)-25.15Auto SS-25lock S-STB111/IN-A-D</t>
  </si>
  <si>
    <t>Коллектор РОСТерм RTM-40-L-4(100)-25.15Auto SS-25lock S-STB1111/IN-A-D</t>
  </si>
  <si>
    <t>Коллектор РОСТерм RTM-40-L-5(100)-25.15Auto SS-25lock S-STB11111/IN-A-D</t>
  </si>
  <si>
    <t>Коллектор РОСТерм RTM-40-L-6(100)-25.15Auto SS-25lock S-STB111111/IN-A-D</t>
  </si>
  <si>
    <t>Коллектор РОСТерм RTM-40-L-7(100)-25.15Auto SS-25lock S-STB1111111/IN-A-D</t>
  </si>
  <si>
    <t>Коллектор РОСТерм RTM-40-L-8(100)-25.15Auto SS-25lock S-STB11111111/IN-A-D</t>
  </si>
  <si>
    <t>Коллекторная группа РОСТерм для системы водоснабжения (типовое решение, возможен заказ по индивидуальному проекту)</t>
  </si>
  <si>
    <t>Коллектор РОСТерм RTM-W-32-L-2(100)-25-25MR-SS-11-0-CV</t>
  </si>
  <si>
    <t>Коллектор РОСТерм RTM-W-32-L-3(100)-25-25MR-SS-111-0-CV</t>
  </si>
  <si>
    <t>Коллектор РОСТерм RTM-W-32-L-4(100)-25-25MR-SS-1111-0-CV</t>
  </si>
  <si>
    <t>Коллектор РОСТерм RTM-W-32-L-5(100)-25-25MR-SS-11111-0-CV</t>
  </si>
  <si>
    <t>Коллектор РОСТерм RTM-W-32-L-6(100)-25-25MR-SS-111111-0-CV</t>
  </si>
  <si>
    <t>Коллектор РОСТерм RTM-W-32-L-7(100)-25-25MR-SS-1111111-0-CV</t>
  </si>
  <si>
    <t>Коллектор РОСТерм RTM-W-32-L-8(100)-25-25MR-SS-11111111-0-CV</t>
  </si>
  <si>
    <t>Коллекторная группа Heizen для теплого пола</t>
  </si>
  <si>
    <t xml:space="preserve">M40-20                 </t>
  </si>
  <si>
    <t xml:space="preserve">M40-25           </t>
  </si>
  <si>
    <t>MM50-32</t>
  </si>
  <si>
    <t xml:space="preserve">MM63-20                 </t>
  </si>
  <si>
    <t>MM63-32</t>
  </si>
  <si>
    <t>MFK75-212</t>
  </si>
  <si>
    <t>T110-63-110</t>
  </si>
  <si>
    <t>UF32-12</t>
  </si>
  <si>
    <t>0Б4000403</t>
  </si>
  <si>
    <t>CR150-100-100-90</t>
  </si>
  <si>
    <t>ТР0004542</t>
  </si>
  <si>
    <t>valmix-C00015</t>
  </si>
  <si>
    <t>valmix-C00020</t>
  </si>
  <si>
    <t>ТР0004543</t>
  </si>
  <si>
    <t>Переходник лайт с накидной гайкой РОСТерм евроконус</t>
  </si>
  <si>
    <t xml:space="preserve"> 16-G3/4" </t>
  </si>
  <si>
    <t>L1622-34EK</t>
  </si>
  <si>
    <t>ТР0004596</t>
  </si>
  <si>
    <t>Угольник-переходник лайт с накидной гайкой РОСТерм ВР</t>
  </si>
  <si>
    <t>16-1/2"</t>
  </si>
  <si>
    <t>L16ELBNUT12INT</t>
  </si>
  <si>
    <t>ТР0004595</t>
  </si>
  <si>
    <t>FRP7,4-20</t>
  </si>
  <si>
    <t>FRP7,4-25</t>
  </si>
  <si>
    <t>FRP7,4-32</t>
  </si>
  <si>
    <t>FRP7,4-40</t>
  </si>
  <si>
    <t>FRP7,4-50</t>
  </si>
  <si>
    <t>FRP7,4-63</t>
  </si>
  <si>
    <t>FRP7,4-75</t>
  </si>
  <si>
    <t>FRP7,4-90</t>
  </si>
  <si>
    <t>FRP7,4-110</t>
  </si>
  <si>
    <t>FRP7,4-125</t>
  </si>
  <si>
    <t>control W-L00015</t>
  </si>
  <si>
    <t>control W-M00015</t>
  </si>
  <si>
    <t>control W-H00015</t>
  </si>
  <si>
    <t>control W-L00020</t>
  </si>
  <si>
    <t>control W-M00020</t>
  </si>
  <si>
    <t>control W-H00020</t>
  </si>
  <si>
    <t>control W-L00025</t>
  </si>
  <si>
    <t>control W-M00025</t>
  </si>
  <si>
    <t>control W-H00025</t>
  </si>
  <si>
    <t>control W-H00032</t>
  </si>
  <si>
    <t>Автоматический клапан-регулятор расхода с измерительными ниппелями, без дренажа Heizen Control W мал/средн/выс расход</t>
  </si>
  <si>
    <t>0,864-4,644</t>
  </si>
  <si>
    <t>0,62-2,65</t>
  </si>
  <si>
    <t>0,064-1,11</t>
  </si>
  <si>
    <t>0,037-0,576</t>
  </si>
  <si>
    <t>Комбинированный динамический балансировочный клапан Heizen ADP, мал расх, 3-17кПа</t>
  </si>
  <si>
    <t>Комбинированный динамический балансировочный клапан Heizen ADP, средн расх, 3-35кПа</t>
  </si>
  <si>
    <t>adp-L1700015</t>
  </si>
  <si>
    <t>adp-M3500015</t>
  </si>
  <si>
    <t>adp-L1700020</t>
  </si>
  <si>
    <t>adp-M3500020</t>
  </si>
  <si>
    <t>adp-L1700025</t>
  </si>
  <si>
    <t>adp-M3500025</t>
  </si>
  <si>
    <t>0,009-0,68</t>
  </si>
  <si>
    <t>0,026-1,1</t>
  </si>
  <si>
    <t>3/4" - 1/2"</t>
  </si>
  <si>
    <t>3/4" - 3/4"</t>
  </si>
  <si>
    <t>20ELB-12EXT</t>
  </si>
  <si>
    <t>Угольник-переходник НР 20*1/2" латунь</t>
  </si>
  <si>
    <t>Проставка вместо теплосчётчика, Ду 15, резьба 3/4</t>
  </si>
  <si>
    <t>80мм</t>
  </si>
  <si>
    <t>110мм</t>
  </si>
  <si>
    <t>HMS-110</t>
  </si>
  <si>
    <t>HMS-80</t>
  </si>
  <si>
    <t>Труба РОСТерм PE-Xa EVOH
универсальная (50/100/200м)</t>
  </si>
  <si>
    <t>Труба РОСТерм теплый пол PE-Xa EVOH (100/240/400/500м)</t>
  </si>
  <si>
    <t>Труба РОСТерм PE-Xa
для водоснабжения (50/100/200м)</t>
  </si>
  <si>
    <t>Гофра защитная
(синяя/красная) 50/30м</t>
  </si>
  <si>
    <t>Циркуляционный вентиль для систем ГВС HEIZEN VALMIX</t>
  </si>
  <si>
    <t>valmix-H00015</t>
  </si>
  <si>
    <t>valmix-H00020</t>
  </si>
  <si>
    <t>ТГ0001163</t>
  </si>
  <si>
    <t>ШКР НИП ВР-ВР 1</t>
  </si>
  <si>
    <t>Нижнее подключение</t>
  </si>
  <si>
    <t>Цена шт, 
руб. с НДС</t>
  </si>
  <si>
    <t>Цена шт,
руб. с НДС</t>
  </si>
  <si>
    <t>Цена шт, руб. с НДС</t>
  </si>
  <si>
    <t>Цена со скидкой 300 выс. шт,
руб. с НДС</t>
  </si>
  <si>
    <t>Цена со скидкой 400 выс. шт,
руб. с НДС</t>
  </si>
  <si>
    <t>Цена со скидкой 500 выс. шт,
руб. с НДС</t>
  </si>
  <si>
    <t>Цена со скидкой 600 выс. шт,
руб. с НДС</t>
  </si>
  <si>
    <t>Цена со скидкой 900 выс. шт,
руб. с НДС</t>
  </si>
  <si>
    <t>PT8508</t>
  </si>
  <si>
    <t>PT8507</t>
  </si>
  <si>
    <t>PT8001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</si>
</sst>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51" x14ac:knownFonts="1">
    <font>
      <sz val="10"/>
      <name val="Arial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name val="Arial"/>
      <family val="2"/>
    </font>
    <font>
      <b/>
      <sz val="10"/>
      <color rgb="FF000000"/>
      <name val="Calibri"/>
      <family val="2"/>
      <charset val="204"/>
    </font>
    <font>
      <u/>
      <sz val="10"/>
      <color theme="10"/>
      <name val="Arial"/>
      <family val="2"/>
    </font>
    <font>
      <sz val="10"/>
      <name val="Calibri"/>
      <family val="2"/>
    </font>
    <font>
      <b/>
      <sz val="3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4"/>
      <color theme="0" tint="-0.499984740745262"/>
      <name val="Calibri"/>
      <family val="2"/>
      <charset val="204"/>
    </font>
    <font>
      <sz val="10"/>
      <color theme="0" tint="-0.499984740745262"/>
      <name val="Calibri"/>
      <family val="2"/>
      <charset val="204"/>
    </font>
    <font>
      <sz val="10"/>
      <color theme="0" tint="-0.499984740745262"/>
      <name val="Arial"/>
      <family val="2"/>
      <charset val="204"/>
    </font>
    <font>
      <sz val="18"/>
      <color theme="0" tint="-0.499984740745262"/>
      <name val="Calibri"/>
      <family val="2"/>
      <charset val="204"/>
    </font>
    <font>
      <sz val="22"/>
      <color theme="0" tint="-0.499984740745262"/>
      <name val="Calibri"/>
      <family val="2"/>
      <charset val="204"/>
    </font>
    <font>
      <b/>
      <sz val="10"/>
      <color theme="0" tint="-0.499984740745262"/>
      <name val="Calibri"/>
      <family val="2"/>
      <charset val="204"/>
    </font>
    <font>
      <sz val="12"/>
      <name val="Calibri"/>
      <family val="2"/>
      <charset val="204"/>
    </font>
    <font>
      <b/>
      <sz val="12"/>
      <color theme="0" tint="-0.499984740745262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color theme="0"/>
      <name val="Calibri"/>
      <family val="2"/>
      <charset val="204"/>
    </font>
    <font>
      <b/>
      <sz val="16"/>
      <color theme="0" tint="-0.499984740745262"/>
      <name val="Calibri"/>
      <family val="2"/>
      <charset val="204"/>
    </font>
    <font>
      <sz val="12"/>
      <name val="Arial"/>
      <family val="2"/>
      <charset val="204"/>
    </font>
    <font>
      <sz val="12"/>
      <color rgb="FFFF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Calibri"/>
      <family val="2"/>
      <charset val="204"/>
    </font>
    <font>
      <b/>
      <sz val="11"/>
      <name val="Calibri"/>
      <family val="2"/>
      <charset val="204"/>
    </font>
    <font>
      <sz val="14"/>
      <color theme="0" tint="-0.499984740745262"/>
      <name val="Calibri"/>
      <family val="2"/>
      <charset val="204"/>
    </font>
    <font>
      <b/>
      <sz val="16"/>
      <color theme="0"/>
      <name val="Calibri"/>
      <family val="2"/>
      <charset val="204"/>
    </font>
    <font>
      <b/>
      <sz val="14"/>
      <name val="Calibri"/>
      <family val="2"/>
      <charset val="204"/>
    </font>
    <font>
      <sz val="12"/>
      <color rgb="FF808080"/>
      <name val="Calibri"/>
      <family val="2"/>
      <charset val="204"/>
    </font>
    <font>
      <sz val="16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2"/>
      <color rgb="FF808080"/>
      <name val="Calibri"/>
      <family val="2"/>
      <charset val="204"/>
    </font>
    <font>
      <sz val="12"/>
      <color rgb="FF993300"/>
      <name val="Calibri"/>
      <family val="2"/>
      <charset val="204"/>
    </font>
    <font>
      <u/>
      <sz val="12"/>
      <name val="Calibri"/>
      <family val="2"/>
      <charset val="204"/>
    </font>
    <font>
      <u/>
      <sz val="12"/>
      <color theme="10"/>
      <name val="Calibri"/>
      <family val="2"/>
      <charset val="204"/>
    </font>
    <font>
      <b/>
      <sz val="12"/>
      <color theme="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2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6"/>
      <name val="Calibri"/>
      <family val="2"/>
      <charset val="204"/>
    </font>
    <font>
      <sz val="14"/>
      <name val="Arial"/>
      <family val="2"/>
      <charset val="204"/>
    </font>
    <font>
      <sz val="14"/>
      <color rgb="FF000000"/>
      <name val="Calibri"/>
      <family val="2"/>
      <charset val="204"/>
    </font>
    <font>
      <b/>
      <i/>
      <sz val="22"/>
      <color theme="0" tint="-0.499984740745262"/>
      <name val="Calibri"/>
      <family val="2"/>
      <charset val="204"/>
    </font>
    <font>
      <b/>
      <i/>
      <sz val="22"/>
      <color theme="0" tint="-0.249977111117893"/>
      <name val="Calibri"/>
      <family val="2"/>
      <charset val="204"/>
    </font>
    <font>
      <sz val="10"/>
      <color theme="0" tint="-0.249977111117893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DEDED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rgb="FFE6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 tint="-0.34998626667073579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rgb="FF000000"/>
      </left>
      <right style="thin">
        <color rgb="FF000000"/>
      </right>
      <top style="medium">
        <color theme="0" tint="-0.34998626667073579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381">
    <xf numFmtId="0" fontId="0" fillId="0" borderId="0" xfId="0"/>
    <xf numFmtId="0" fontId="0" fillId="0" borderId="0" xfId="0" applyAlignment="1">
      <alignment horizontal="center" vertical="center"/>
    </xf>
    <xf numFmtId="0" fontId="14" fillId="0" borderId="6" xfId="0" applyFont="1" applyBorder="1"/>
    <xf numFmtId="0" fontId="14" fillId="0" borderId="6" xfId="0" applyFont="1" applyBorder="1" applyAlignment="1">
      <alignment horizontal="center" vertical="center"/>
    </xf>
    <xf numFmtId="0" fontId="14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top" wrapText="1"/>
    </xf>
    <xf numFmtId="0" fontId="14" fillId="0" borderId="7" xfId="0" applyFont="1" applyBorder="1"/>
    <xf numFmtId="0" fontId="14" fillId="0" borderId="7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0" xfId="0" applyFont="1"/>
    <xf numFmtId="0" fontId="10" fillId="0" borderId="4" xfId="0" applyFont="1" applyBorder="1"/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18" fillId="0" borderId="0" xfId="0" applyFont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21" fillId="0" borderId="0" xfId="0" applyFont="1"/>
    <xf numFmtId="0" fontId="0" fillId="0" borderId="6" xfId="0" applyBorder="1"/>
    <xf numFmtId="0" fontId="2" fillId="0" borderId="6" xfId="0" applyFont="1" applyBorder="1" applyAlignment="1">
      <alignment vertical="top" wrapText="1"/>
    </xf>
    <xf numFmtId="0" fontId="3" fillId="0" borderId="6" xfId="0" applyFont="1" applyBorder="1"/>
    <xf numFmtId="0" fontId="22" fillId="0" borderId="8" xfId="0" applyFont="1" applyBorder="1" applyAlignment="1">
      <alignment horizontal="center" vertical="center" wrapText="1"/>
    </xf>
    <xf numFmtId="1" fontId="18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/>
    <xf numFmtId="0" fontId="22" fillId="2" borderId="8" xfId="0" applyFont="1" applyFill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top" wrapText="1"/>
    </xf>
    <xf numFmtId="1" fontId="22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center" vertical="center" wrapText="1"/>
    </xf>
    <xf numFmtId="1" fontId="22" fillId="4" borderId="8" xfId="0" applyNumberFormat="1" applyFont="1" applyFill="1" applyBorder="1" applyAlignment="1">
      <alignment horizontal="center" vertical="center" wrapText="1"/>
    </xf>
    <xf numFmtId="1" fontId="18" fillId="4" borderId="8" xfId="0" applyNumberFormat="1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" fontId="18" fillId="0" borderId="8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>
      <alignment horizontal="center" vertical="center" wrapText="1"/>
    </xf>
    <xf numFmtId="49" fontId="18" fillId="2" borderId="8" xfId="0" applyNumberFormat="1" applyFont="1" applyFill="1" applyBorder="1" applyAlignment="1">
      <alignment horizontal="center" vertical="center" wrapText="1"/>
    </xf>
    <xf numFmtId="4" fontId="23" fillId="6" borderId="8" xfId="0" applyNumberFormat="1" applyFont="1" applyFill="1" applyBorder="1" applyAlignment="1">
      <alignment horizontal="center" vertical="center" wrapText="1"/>
    </xf>
    <xf numFmtId="0" fontId="31" fillId="0" borderId="6" xfId="0" applyFont="1" applyBorder="1"/>
    <xf numFmtId="0" fontId="31" fillId="0" borderId="7" xfId="0" applyFont="1" applyBorder="1"/>
    <xf numFmtId="0" fontId="21" fillId="0" borderId="5" xfId="0" applyFont="1" applyBorder="1"/>
    <xf numFmtId="0" fontId="31" fillId="0" borderId="0" xfId="0" applyFont="1"/>
    <xf numFmtId="10" fontId="32" fillId="6" borderId="6" xfId="0" applyNumberFormat="1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3" fillId="0" borderId="8" xfId="0" applyFont="1" applyBorder="1"/>
    <xf numFmtId="0" fontId="18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top" wrapText="1"/>
    </xf>
    <xf numFmtId="0" fontId="18" fillId="0" borderId="7" xfId="0" applyFont="1" applyBorder="1" applyAlignment="1">
      <alignment horizontal="center" vertical="center"/>
    </xf>
    <xf numFmtId="0" fontId="18" fillId="0" borderId="4" xfId="0" applyFont="1" applyBorder="1"/>
    <xf numFmtId="0" fontId="22" fillId="0" borderId="4" xfId="0" applyFont="1" applyBorder="1" applyAlignment="1">
      <alignment vertical="top" wrapText="1"/>
    </xf>
    <xf numFmtId="0" fontId="18" fillId="0" borderId="0" xfId="0" applyFont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1" fillId="0" borderId="6" xfId="0" applyFont="1" applyBorder="1"/>
    <xf numFmtId="0" fontId="21" fillId="0" borderId="7" xfId="0" applyFont="1" applyBorder="1"/>
    <xf numFmtId="0" fontId="22" fillId="0" borderId="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35" fillId="0" borderId="0" xfId="0" applyFont="1"/>
    <xf numFmtId="1" fontId="22" fillId="2" borderId="8" xfId="0" applyNumberFormat="1" applyFont="1" applyFill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/>
    </xf>
    <xf numFmtId="0" fontId="35" fillId="0" borderId="0" xfId="0" applyFont="1" applyAlignment="1">
      <alignment vertical="center"/>
    </xf>
    <xf numFmtId="3" fontId="22" fillId="0" borderId="8" xfId="0" applyNumberFormat="1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 wrapText="1"/>
    </xf>
    <xf numFmtId="0" fontId="18" fillId="0" borderId="13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10" fontId="23" fillId="6" borderId="4" xfId="0" applyNumberFormat="1" applyFont="1" applyFill="1" applyBorder="1" applyAlignment="1" applyProtection="1">
      <alignment horizontal="center" vertical="center"/>
      <protection locked="0"/>
    </xf>
    <xf numFmtId="164" fontId="23" fillId="6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4" fontId="24" fillId="5" borderId="8" xfId="0" applyNumberFormat="1" applyFont="1" applyFill="1" applyBorder="1" applyAlignment="1">
      <alignment horizontal="center" vertical="center" wrapText="1"/>
    </xf>
    <xf numFmtId="4" fontId="23" fillId="6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3" fillId="6" borderId="8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3" fontId="34" fillId="0" borderId="6" xfId="0" applyNumberFormat="1" applyFont="1" applyBorder="1" applyAlignment="1">
      <alignment vertical="top" wrapText="1"/>
    </xf>
    <xf numFmtId="3" fontId="18" fillId="0" borderId="6" xfId="0" applyNumberFormat="1" applyFont="1" applyBorder="1"/>
    <xf numFmtId="3" fontId="18" fillId="0" borderId="7" xfId="0" applyNumberFormat="1" applyFont="1" applyBorder="1"/>
    <xf numFmtId="3" fontId="24" fillId="5" borderId="11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/>
    <xf numFmtId="3" fontId="9" fillId="0" borderId="4" xfId="0" applyNumberFormat="1" applyFont="1" applyBorder="1" applyAlignment="1">
      <alignment vertical="top" wrapText="1"/>
    </xf>
    <xf numFmtId="3" fontId="18" fillId="0" borderId="0" xfId="0" applyNumberFormat="1" applyFont="1"/>
    <xf numFmtId="10" fontId="32" fillId="6" borderId="14" xfId="0" applyNumberFormat="1" applyFont="1" applyFill="1" applyBorder="1" applyAlignment="1" applyProtection="1">
      <alignment horizontal="center" vertical="center"/>
      <protection locked="0"/>
    </xf>
    <xf numFmtId="10" fontId="32" fillId="6" borderId="4" xfId="0" applyNumberFormat="1" applyFont="1" applyFill="1" applyBorder="1" applyAlignment="1" applyProtection="1">
      <alignment horizontal="center" vertical="center"/>
      <protection locked="0"/>
    </xf>
    <xf numFmtId="1" fontId="2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top" wrapText="1"/>
    </xf>
    <xf numFmtId="0" fontId="49" fillId="0" borderId="6" xfId="0" applyFont="1" applyBorder="1" applyAlignment="1">
      <alignment horizontal="right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right"/>
    </xf>
    <xf numFmtId="0" fontId="50" fillId="0" borderId="6" xfId="0" applyFont="1" applyBorder="1"/>
    <xf numFmtId="3" fontId="15" fillId="0" borderId="6" xfId="0" applyNumberFormat="1" applyFont="1" applyBorder="1" applyAlignment="1">
      <alignment vertical="top" wrapText="1"/>
    </xf>
    <xf numFmtId="3" fontId="14" fillId="0" borderId="6" xfId="0" applyNumberFormat="1" applyFont="1" applyBorder="1"/>
    <xf numFmtId="3" fontId="14" fillId="0" borderId="7" xfId="0" applyNumberFormat="1" applyFont="1" applyBorder="1"/>
    <xf numFmtId="3" fontId="24" fillId="5" borderId="8" xfId="0" applyNumberFormat="1" applyFont="1" applyFill="1" applyBorder="1" applyAlignment="1">
      <alignment horizontal="center" vertical="center" wrapText="1"/>
    </xf>
    <xf numFmtId="3" fontId="14" fillId="0" borderId="0" xfId="0" applyNumberFormat="1" applyFont="1"/>
    <xf numFmtId="3" fontId="22" fillId="0" borderId="6" xfId="0" applyNumberFormat="1" applyFont="1" applyBorder="1" applyAlignment="1">
      <alignment vertical="center" wrapText="1"/>
    </xf>
    <xf numFmtId="3" fontId="18" fillId="0" borderId="7" xfId="0" applyNumberFormat="1" applyFont="1" applyBorder="1" applyAlignment="1">
      <alignment vertical="center"/>
    </xf>
    <xf numFmtId="3" fontId="10" fillId="0" borderId="5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vertical="center" wrapText="1"/>
    </xf>
    <xf numFmtId="3" fontId="18" fillId="0" borderId="0" xfId="0" applyNumberFormat="1" applyFont="1" applyAlignment="1">
      <alignment vertical="center"/>
    </xf>
    <xf numFmtId="1" fontId="18" fillId="9" borderId="8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/>
    </xf>
    <xf numFmtId="3" fontId="18" fillId="0" borderId="15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4" fontId="32" fillId="6" borderId="4" xfId="0" applyNumberFormat="1" applyFont="1" applyFill="1" applyBorder="1" applyAlignment="1" applyProtection="1">
      <alignment horizontal="center" vertical="center"/>
      <protection locked="0"/>
    </xf>
    <xf numFmtId="4" fontId="46" fillId="0" borderId="6" xfId="0" applyNumberFormat="1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center" vertical="center"/>
    </xf>
    <xf numFmtId="4" fontId="33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18" fillId="0" borderId="7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1" fontId="24" fillId="8" borderId="8" xfId="0" applyNumberFormat="1" applyFont="1" applyFill="1" applyBorder="1" applyAlignment="1">
      <alignment horizontal="center" vertical="center" shrinkToFit="1"/>
    </xf>
    <xf numFmtId="1" fontId="27" fillId="7" borderId="8" xfId="0" applyNumberFormat="1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  <xf numFmtId="1" fontId="27" fillId="3" borderId="8" xfId="0" applyNumberFormat="1" applyFont="1" applyFill="1" applyBorder="1" applyAlignment="1">
      <alignment horizontal="center" vertical="center" shrinkToFit="1"/>
    </xf>
    <xf numFmtId="3" fontId="27" fillId="7" borderId="8" xfId="0" applyNumberFormat="1" applyFont="1" applyFill="1" applyBorder="1" applyAlignment="1">
      <alignment horizontal="center" vertical="center" shrinkToFit="1"/>
    </xf>
    <xf numFmtId="3" fontId="27" fillId="3" borderId="8" xfId="0" applyNumberFormat="1" applyFont="1" applyFill="1" applyBorder="1" applyAlignment="1">
      <alignment horizontal="center" vertical="center" shrinkToFit="1"/>
    </xf>
    <xf numFmtId="4" fontId="21" fillId="0" borderId="0" xfId="0" applyNumberFormat="1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4" fontId="46" fillId="0" borderId="14" xfId="0" applyNumberFormat="1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47" fillId="0" borderId="6" xfId="0" applyNumberFormat="1" applyFont="1" applyBorder="1" applyAlignment="1">
      <alignment horizontal="center" vertical="center" wrapText="1"/>
    </xf>
    <xf numFmtId="4" fontId="22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/>
    </xf>
    <xf numFmtId="0" fontId="6" fillId="0" borderId="6" xfId="0" applyFont="1" applyBorder="1"/>
    <xf numFmtId="0" fontId="8" fillId="0" borderId="7" xfId="0" applyFont="1" applyBorder="1" applyAlignment="1">
      <alignment vertical="top" wrapText="1"/>
    </xf>
    <xf numFmtId="0" fontId="6" fillId="0" borderId="7" xfId="0" applyFont="1" applyBorder="1"/>
    <xf numFmtId="0" fontId="6" fillId="0" borderId="0" xfId="0" applyFont="1"/>
    <xf numFmtId="0" fontId="9" fillId="0" borderId="0" xfId="0" applyFont="1"/>
    <xf numFmtId="3" fontId="22" fillId="2" borderId="8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top" wrapText="1"/>
    </xf>
    <xf numFmtId="0" fontId="6" fillId="0" borderId="14" xfId="0" applyFont="1" applyBorder="1"/>
    <xf numFmtId="0" fontId="25" fillId="0" borderId="6" xfId="0" applyFont="1" applyBorder="1"/>
    <xf numFmtId="0" fontId="26" fillId="0" borderId="6" xfId="0" applyFont="1" applyBorder="1" applyAlignment="1">
      <alignment vertical="top" wrapText="1"/>
    </xf>
    <xf numFmtId="4" fontId="10" fillId="0" borderId="5" xfId="0" applyNumberFormat="1" applyFont="1" applyBorder="1" applyAlignment="1">
      <alignment vertical="center"/>
    </xf>
    <xf numFmtId="0" fontId="40" fillId="7" borderId="6" xfId="1" applyFont="1" applyFill="1" applyBorder="1" applyAlignment="1" applyProtection="1">
      <alignment horizontal="center" vertical="center"/>
    </xf>
    <xf numFmtId="4" fontId="34" fillId="0" borderId="6" xfId="0" applyNumberFormat="1" applyFont="1" applyBorder="1" applyAlignment="1">
      <alignment horizontal="center" vertical="center" wrapText="1"/>
    </xf>
    <xf numFmtId="4" fontId="21" fillId="0" borderId="6" xfId="0" applyNumberFormat="1" applyFont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4" fontId="35" fillId="0" borderId="6" xfId="0" applyNumberFormat="1" applyFont="1" applyBorder="1" applyAlignment="1">
      <alignment horizontal="center" vertical="center"/>
    </xf>
    <xf numFmtId="4" fontId="21" fillId="0" borderId="7" xfId="0" applyNumberFormat="1" applyFont="1" applyBorder="1" applyAlignment="1">
      <alignment horizontal="center" vertical="center"/>
    </xf>
    <xf numFmtId="2" fontId="22" fillId="0" borderId="8" xfId="0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4" fontId="32" fillId="6" borderId="6" xfId="0" applyNumberFormat="1" applyFont="1" applyFill="1" applyBorder="1" applyAlignment="1" applyProtection="1">
      <alignment horizontal="center" vertical="center"/>
      <protection locked="0"/>
    </xf>
    <xf numFmtId="3" fontId="18" fillId="0" borderId="8" xfId="0" applyNumberFormat="1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/>
    <xf numFmtId="0" fontId="14" fillId="0" borderId="41" xfId="0" applyFont="1" applyBorder="1"/>
    <xf numFmtId="4" fontId="24" fillId="0" borderId="8" xfId="0" applyNumberFormat="1" applyFont="1" applyBorder="1" applyAlignment="1">
      <alignment horizontal="center" vertical="center"/>
    </xf>
    <xf numFmtId="10" fontId="32" fillId="6" borderId="42" xfId="0" applyNumberFormat="1" applyFont="1" applyFill="1" applyBorder="1" applyAlignment="1" applyProtection="1">
      <alignment horizontal="center" vertical="center"/>
      <protection locked="0"/>
    </xf>
    <xf numFmtId="4" fontId="18" fillId="0" borderId="6" xfId="0" applyNumberFormat="1" applyFont="1" applyBorder="1"/>
    <xf numFmtId="4" fontId="18" fillId="0" borderId="7" xfId="0" applyNumberFormat="1" applyFont="1" applyBorder="1"/>
    <xf numFmtId="4" fontId="24" fillId="5" borderId="12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/>
    <xf numFmtId="4" fontId="18" fillId="0" borderId="0" xfId="0" applyNumberFormat="1" applyFont="1"/>
    <xf numFmtId="4" fontId="14" fillId="0" borderId="6" xfId="0" applyNumberFormat="1" applyFont="1" applyBorder="1"/>
    <xf numFmtId="4" fontId="14" fillId="0" borderId="7" xfId="0" applyNumberFormat="1" applyFont="1" applyBorder="1"/>
    <xf numFmtId="4" fontId="18" fillId="0" borderId="8" xfId="0" applyNumberFormat="1" applyFont="1" applyBorder="1" applyAlignment="1">
      <alignment horizontal="center" vertical="center" wrapText="1"/>
    </xf>
    <xf numFmtId="4" fontId="14" fillId="0" borderId="0" xfId="0" applyNumberFormat="1" applyFont="1"/>
    <xf numFmtId="4" fontId="18" fillId="0" borderId="4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4" fontId="18" fillId="0" borderId="6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38" fillId="0" borderId="6" xfId="0" applyFont="1" applyBorder="1" applyAlignment="1">
      <alignment horizontal="center" vertical="center" wrapText="1"/>
    </xf>
    <xf numFmtId="4" fontId="37" fillId="0" borderId="4" xfId="0" applyNumberFormat="1" applyFont="1" applyBorder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 wrapText="1"/>
    </xf>
    <xf numFmtId="4" fontId="18" fillId="0" borderId="13" xfId="0" applyNumberFormat="1" applyFont="1" applyBorder="1" applyAlignment="1">
      <alignment horizontal="center" vertical="center"/>
    </xf>
    <xf numFmtId="4" fontId="21" fillId="0" borderId="1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4" fontId="21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21" fillId="0" borderId="4" xfId="0" applyNumberFormat="1" applyFont="1" applyBorder="1"/>
    <xf numFmtId="4" fontId="21" fillId="0" borderId="13" xfId="0" applyNumberFormat="1" applyFont="1" applyBorder="1"/>
    <xf numFmtId="4" fontId="21" fillId="0" borderId="0" xfId="0" applyNumberFormat="1" applyFont="1"/>
    <xf numFmtId="4" fontId="21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shrinkToFit="1"/>
    </xf>
    <xf numFmtId="4" fontId="9" fillId="0" borderId="4" xfId="0" applyNumberFormat="1" applyFont="1" applyBorder="1" applyAlignment="1">
      <alignment vertical="center" wrapText="1"/>
    </xf>
    <xf numFmtId="3" fontId="20" fillId="0" borderId="8" xfId="0" applyNumberFormat="1" applyFont="1" applyBorder="1" applyAlignment="1" applyProtection="1">
      <alignment horizontal="center" vertical="center"/>
      <protection locked="0"/>
    </xf>
    <xf numFmtId="0" fontId="33" fillId="0" borderId="8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45" fillId="7" borderId="8" xfId="0" applyFont="1" applyFill="1" applyBorder="1" applyAlignment="1">
      <alignment vertical="center" wrapText="1"/>
    </xf>
    <xf numFmtId="3" fontId="15" fillId="0" borderId="39" xfId="0" applyNumberFormat="1" applyFont="1" applyBorder="1" applyAlignment="1">
      <alignment horizontal="center" vertical="center" wrapText="1"/>
    </xf>
    <xf numFmtId="3" fontId="14" fillId="0" borderId="39" xfId="0" applyNumberFormat="1" applyFont="1" applyBorder="1" applyAlignment="1">
      <alignment horizontal="center" vertical="center"/>
    </xf>
    <xf numFmtId="3" fontId="14" fillId="0" borderId="21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33" fillId="0" borderId="31" xfId="0" applyFont="1" applyBorder="1" applyAlignment="1">
      <alignment vertical="center" wrapText="1"/>
    </xf>
    <xf numFmtId="0" fontId="18" fillId="0" borderId="31" xfId="0" applyFont="1" applyBorder="1" applyAlignment="1">
      <alignment horizontal="center" vertical="center"/>
    </xf>
    <xf numFmtId="0" fontId="45" fillId="7" borderId="31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vertical="center" wrapText="1"/>
    </xf>
    <xf numFmtId="0" fontId="33" fillId="0" borderId="40" xfId="0" applyFont="1" applyBorder="1" applyAlignment="1">
      <alignment vertical="center" wrapText="1"/>
    </xf>
    <xf numFmtId="0" fontId="18" fillId="0" borderId="4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vertical="top" wrapText="1"/>
    </xf>
    <xf numFmtId="0" fontId="19" fillId="0" borderId="8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center" wrapText="1"/>
    </xf>
    <xf numFmtId="10" fontId="32" fillId="6" borderId="42" xfId="0" applyNumberFormat="1" applyFont="1" applyFill="1" applyBorder="1" applyAlignment="1">
      <alignment horizontal="center" vertical="center"/>
    </xf>
    <xf numFmtId="164" fontId="23" fillId="6" borderId="4" xfId="0" applyNumberFormat="1" applyFont="1" applyFill="1" applyBorder="1" applyAlignment="1" applyProtection="1">
      <alignment horizontal="center" vertical="center"/>
      <protection locked="0"/>
    </xf>
    <xf numFmtId="10" fontId="32" fillId="6" borderId="43" xfId="0" applyNumberFormat="1" applyFont="1" applyFill="1" applyBorder="1" applyAlignment="1">
      <alignment horizontal="center" vertical="center"/>
    </xf>
    <xf numFmtId="0" fontId="27" fillId="0" borderId="22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44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4" fontId="27" fillId="0" borderId="7" xfId="0" applyNumberFormat="1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/>
    </xf>
    <xf numFmtId="4" fontId="18" fillId="0" borderId="48" xfId="0" applyNumberFormat="1" applyFont="1" applyBorder="1" applyAlignment="1">
      <alignment horizontal="center" vertical="center"/>
    </xf>
    <xf numFmtId="4" fontId="21" fillId="0" borderId="48" xfId="0" applyNumberFormat="1" applyFont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5" borderId="8" xfId="0" applyFont="1" applyFill="1" applyBorder="1" applyAlignment="1">
      <alignment horizontal="center" vertical="center" wrapText="1"/>
    </xf>
    <xf numFmtId="0" fontId="24" fillId="8" borderId="8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top" wrapText="1"/>
    </xf>
    <xf numFmtId="0" fontId="33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3" fontId="22" fillId="0" borderId="8" xfId="2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43" fontId="22" fillId="0" borderId="8" xfId="2" applyFont="1" applyBorder="1" applyAlignment="1" applyProtection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39" fillId="7" borderId="16" xfId="1" applyFont="1" applyFill="1" applyBorder="1" applyAlignment="1">
      <alignment horizontal="center" vertical="center"/>
    </xf>
    <xf numFmtId="0" fontId="39" fillId="7" borderId="17" xfId="1" applyFont="1" applyFill="1" applyBorder="1" applyAlignment="1">
      <alignment horizontal="center" vertical="center"/>
    </xf>
    <xf numFmtId="0" fontId="39" fillId="7" borderId="18" xfId="1" applyFont="1" applyFill="1" applyBorder="1" applyAlignment="1">
      <alignment horizontal="center" vertical="center"/>
    </xf>
    <xf numFmtId="0" fontId="39" fillId="7" borderId="27" xfId="1" applyFont="1" applyFill="1" applyBorder="1" applyAlignment="1">
      <alignment horizontal="center" vertical="center"/>
    </xf>
    <xf numFmtId="0" fontId="39" fillId="7" borderId="28" xfId="1" applyFont="1" applyFill="1" applyBorder="1" applyAlignment="1">
      <alignment horizontal="center" vertical="center"/>
    </xf>
    <xf numFmtId="0" fontId="39" fillId="7" borderId="29" xfId="1" applyFont="1" applyFill="1" applyBorder="1" applyAlignment="1">
      <alignment horizontal="center" vertical="center"/>
    </xf>
    <xf numFmtId="10" fontId="32" fillId="6" borderId="43" xfId="0" applyNumberFormat="1" applyFont="1" applyFill="1" applyBorder="1" applyAlignment="1">
      <alignment horizontal="center" vertical="center"/>
    </xf>
    <xf numFmtId="10" fontId="32" fillId="6" borderId="44" xfId="0" applyNumberFormat="1" applyFont="1" applyFill="1" applyBorder="1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1" fontId="22" fillId="0" borderId="8" xfId="0" applyNumberFormat="1" applyFont="1" applyBorder="1" applyAlignment="1">
      <alignment horizontal="center" vertical="center" wrapText="1"/>
    </xf>
    <xf numFmtId="0" fontId="45" fillId="7" borderId="8" xfId="0" applyFont="1" applyFill="1" applyBorder="1" applyAlignment="1">
      <alignment horizontal="center" vertical="center" wrapText="1"/>
    </xf>
    <xf numFmtId="1" fontId="22" fillId="0" borderId="30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45" fillId="7" borderId="30" xfId="0" applyFont="1" applyFill="1" applyBorder="1" applyAlignment="1">
      <alignment horizontal="center" vertical="center" wrapText="1"/>
    </xf>
    <xf numFmtId="0" fontId="45" fillId="7" borderId="32" xfId="0" applyFont="1" applyFill="1" applyBorder="1" applyAlignment="1">
      <alignment horizontal="center" vertical="center" wrapText="1"/>
    </xf>
    <xf numFmtId="0" fontId="45" fillId="7" borderId="31" xfId="0" applyFont="1" applyFill="1" applyBorder="1" applyAlignment="1">
      <alignment horizontal="center" vertical="center" wrapText="1"/>
    </xf>
    <xf numFmtId="4" fontId="24" fillId="5" borderId="8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2" fillId="7" borderId="30" xfId="0" applyNumberFormat="1" applyFont="1" applyFill="1" applyBorder="1" applyAlignment="1">
      <alignment horizontal="center" vertical="center" shrinkToFit="1"/>
    </xf>
    <xf numFmtId="1" fontId="12" fillId="7" borderId="32" xfId="0" applyNumberFormat="1" applyFont="1" applyFill="1" applyBorder="1" applyAlignment="1">
      <alignment horizontal="center" vertical="center" shrinkToFit="1"/>
    </xf>
    <xf numFmtId="1" fontId="12" fillId="7" borderId="31" xfId="0" applyNumberFormat="1" applyFont="1" applyFill="1" applyBorder="1" applyAlignment="1">
      <alignment horizontal="center" vertical="center" shrinkToFit="1"/>
    </xf>
    <xf numFmtId="0" fontId="24" fillId="8" borderId="8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4" fillId="8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7" fillId="0" borderId="21" xfId="0" applyFont="1" applyBorder="1" applyAlignment="1">
      <alignment horizontal="center" vertical="top" wrapText="1"/>
    </xf>
    <xf numFmtId="0" fontId="27" fillId="0" borderId="22" xfId="0" applyFont="1" applyBorder="1" applyAlignment="1">
      <alignment horizontal="center" vertical="top" wrapText="1"/>
    </xf>
    <xf numFmtId="0" fontId="27" fillId="0" borderId="23" xfId="0" applyFont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top" wrapText="1"/>
    </xf>
    <xf numFmtId="0" fontId="27" fillId="0" borderId="25" xfId="0" applyFont="1" applyBorder="1" applyAlignment="1">
      <alignment horizontal="center" vertical="top" wrapText="1"/>
    </xf>
    <xf numFmtId="0" fontId="27" fillId="0" borderId="26" xfId="0" applyFont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33" fillId="0" borderId="30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1" fontId="18" fillId="0" borderId="30" xfId="0" applyNumberFormat="1" applyFont="1" applyBorder="1" applyAlignment="1">
      <alignment horizontal="left" vertical="center" wrapText="1"/>
    </xf>
    <xf numFmtId="1" fontId="18" fillId="0" borderId="32" xfId="0" applyNumberFormat="1" applyFont="1" applyBorder="1" applyAlignment="1">
      <alignment horizontal="left" vertical="center" wrapText="1"/>
    </xf>
    <xf numFmtId="1" fontId="18" fillId="0" borderId="31" xfId="0" applyNumberFormat="1" applyFont="1" applyBorder="1" applyAlignment="1">
      <alignment horizontal="left" vertical="center" wrapText="1"/>
    </xf>
    <xf numFmtId="0" fontId="24" fillId="5" borderId="30" xfId="0" applyFont="1" applyFill="1" applyBorder="1" applyAlignment="1">
      <alignment horizontal="center" vertical="center" wrapText="1"/>
    </xf>
    <xf numFmtId="0" fontId="24" fillId="5" borderId="32" xfId="0" applyFont="1" applyFill="1" applyBorder="1" applyAlignment="1">
      <alignment horizontal="center" vertical="center" wrapText="1"/>
    </xf>
    <xf numFmtId="0" fontId="24" fillId="5" borderId="31" xfId="0" applyFont="1" applyFill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top" wrapText="1"/>
    </xf>
    <xf numFmtId="0" fontId="42" fillId="0" borderId="8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colors>
    <mruColors>
      <color rgb="FFCC0000"/>
      <color rgb="FFE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040;&#1082;&#1089;&#1080;&#1072;&#1083;&#1100;&#1085;&#1099;&#1077; &#1092;&#1080;&#1090;&#1080;&#1085;&#1075;&#1080; PE-X &#1056;&#1054;&#1057;&#1058;&#1077;&#1088;&#1084;'!A1"/><Relationship Id="rId13" Type="http://schemas.openxmlformats.org/officeDocument/2006/relationships/image" Target="../media/image8.png"/><Relationship Id="rId18" Type="http://schemas.openxmlformats.org/officeDocument/2006/relationships/hyperlink" Target="#'&#1041;&#1072;&#1083;&#1072;&#1085;&#1089;&#1080;&#1088;&#1086;&#1074;&#1082;&#1072;&#1058;&#1077;&#1088;&#1084;&#1086;&#1089;&#1090;&#1072;&#1090;&#1080;&#1082;&#1072; Heizen'!A1"/><Relationship Id="rId26" Type="http://schemas.openxmlformats.org/officeDocument/2006/relationships/hyperlink" Target="#'&#1058;&#1088;&#1091;&#1073;&#1099; PP-R, PP-RCT &#1056;&#1054;&#1057;&#1058;&#1077;&#1088;&#1084;'!A1"/><Relationship Id="rId3" Type="http://schemas.openxmlformats.org/officeDocument/2006/relationships/image" Target="../media/image3.png"/><Relationship Id="rId21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hyperlink" Target="#'&#1057;&#1080;&#1089;&#1090;&#1077;&#1084;&#1072; &#1042;&#1050;&#1055;&#1055; &#1056;&#1054;&#1057;&#1058;&#1077;&#1088;&#1084;'!A1"/><Relationship Id="rId17" Type="http://schemas.openxmlformats.org/officeDocument/2006/relationships/image" Target="../media/image10.png"/><Relationship Id="rId25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openxmlformats.org/officeDocument/2006/relationships/hyperlink" Target="#'&#1050;&#1088;&#1072;&#1085;&#1099; &#1096;&#1072;&#1088;&#1086;&#1074;&#1099;&#1077; &#1056;&#1054;&#1057;&#1058;&#1077;&#1088;&#1084;'!A1"/><Relationship Id="rId20" Type="http://schemas.openxmlformats.org/officeDocument/2006/relationships/hyperlink" Target="#'&#1056;&#1072;&#1076;&#1080;&#1072;&#1090;&#1086;&#1088;&#1099; &#1056;&#1054;&#1057;&#1058;&#1077;&#1088;&#1084;'!A1"/><Relationship Id="rId1" Type="http://schemas.openxmlformats.org/officeDocument/2006/relationships/image" Target="../media/image1.png"/><Relationship Id="rId6" Type="http://schemas.openxmlformats.org/officeDocument/2006/relationships/hyperlink" Target="#'&#1058;&#1088;&#1091;&#1073;&#1099; PE-X &#1056;&#1054;&#1057;&#1058;&#1077;&#1084;'!A1"/><Relationship Id="rId11" Type="http://schemas.openxmlformats.org/officeDocument/2006/relationships/image" Target="../media/image7.png"/><Relationship Id="rId24" Type="http://schemas.openxmlformats.org/officeDocument/2006/relationships/hyperlink" Target="#'&#1050;&#1086;&#1083;&#1083;&#1077;&#1082;&#1090;&#1086;&#1088;&#1072; &#1056;&#1054;&#1057;&#1058;&#1077;&#1088;&#1084;'!A1"/><Relationship Id="rId5" Type="http://schemas.openxmlformats.org/officeDocument/2006/relationships/image" Target="../media/image4.png"/><Relationship Id="rId15" Type="http://schemas.openxmlformats.org/officeDocument/2006/relationships/image" Target="../media/image9.png"/><Relationship Id="rId23" Type="http://schemas.openxmlformats.org/officeDocument/2006/relationships/image" Target="../media/image13.png"/><Relationship Id="rId10" Type="http://schemas.openxmlformats.org/officeDocument/2006/relationships/hyperlink" Target="#'&#1060;&#1080;&#1090;&#1080;&#1085;&#1075;&#1080; PE-X &#1051;&#1040;&#1049;&#1058; &#1056;&#1054;&#1057;&#1058;&#1077;&#1088;&#1084;'!A1"/><Relationship Id="rId19" Type="http://schemas.openxmlformats.org/officeDocument/2006/relationships/image" Target="../media/image11.png"/><Relationship Id="rId4" Type="http://schemas.openxmlformats.org/officeDocument/2006/relationships/hyperlink" Target="https://www.rostherm.ru/" TargetMode="External"/><Relationship Id="rId9" Type="http://schemas.openxmlformats.org/officeDocument/2006/relationships/image" Target="../media/image6.png"/><Relationship Id="rId14" Type="http://schemas.openxmlformats.org/officeDocument/2006/relationships/hyperlink" Target="#'&#1057;&#1080;&#1089;&#1090;&#1077;&#1084;&#1072; SML VAXT &#1056;&#1054;&#1057;&#1058;&#1077;&#1088;&#1084;'!A1"/><Relationship Id="rId22" Type="http://schemas.openxmlformats.org/officeDocument/2006/relationships/hyperlink" Target="#'&#1058;&#1088;&#1091;&#1073;&#1099; &#1085;&#1072;&#1087;&#1086;&#1088;&#1085;&#1099;&#1077; &#1055;&#1053;&#1044; &#1056;&#1054;&#1057;&#1058;&#1077;&#1088;&#1084;'!A1"/><Relationship Id="rId27" Type="http://schemas.openxmlformats.org/officeDocument/2006/relationships/image" Target="../media/image15.pn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4.png"/><Relationship Id="rId18" Type="http://schemas.openxmlformats.org/officeDocument/2006/relationships/image" Target="../media/image189.png"/><Relationship Id="rId26" Type="http://schemas.openxmlformats.org/officeDocument/2006/relationships/image" Target="../media/image197.png"/><Relationship Id="rId39" Type="http://schemas.openxmlformats.org/officeDocument/2006/relationships/image" Target="../media/image210.png"/><Relationship Id="rId21" Type="http://schemas.openxmlformats.org/officeDocument/2006/relationships/image" Target="../media/image192.png"/><Relationship Id="rId34" Type="http://schemas.openxmlformats.org/officeDocument/2006/relationships/image" Target="../media/image205.png"/><Relationship Id="rId42" Type="http://schemas.openxmlformats.org/officeDocument/2006/relationships/image" Target="../media/image213.jpeg"/><Relationship Id="rId47" Type="http://schemas.openxmlformats.org/officeDocument/2006/relationships/image" Target="../media/image217.png"/><Relationship Id="rId50" Type="http://schemas.openxmlformats.org/officeDocument/2006/relationships/image" Target="../media/image220.png"/><Relationship Id="rId55" Type="http://schemas.openxmlformats.org/officeDocument/2006/relationships/image" Target="../media/image225.png"/><Relationship Id="rId7" Type="http://schemas.openxmlformats.org/officeDocument/2006/relationships/image" Target="../media/image178.jpg"/><Relationship Id="rId2" Type="http://schemas.openxmlformats.org/officeDocument/2006/relationships/image" Target="../media/image18.png"/><Relationship Id="rId16" Type="http://schemas.openxmlformats.org/officeDocument/2006/relationships/image" Target="../media/image187.png"/><Relationship Id="rId29" Type="http://schemas.openxmlformats.org/officeDocument/2006/relationships/image" Target="../media/image200.png"/><Relationship Id="rId11" Type="http://schemas.openxmlformats.org/officeDocument/2006/relationships/image" Target="../media/image182.png"/><Relationship Id="rId24" Type="http://schemas.openxmlformats.org/officeDocument/2006/relationships/image" Target="../media/image195.png"/><Relationship Id="rId32" Type="http://schemas.openxmlformats.org/officeDocument/2006/relationships/image" Target="../media/image203.png"/><Relationship Id="rId37" Type="http://schemas.openxmlformats.org/officeDocument/2006/relationships/image" Target="../media/image208.png"/><Relationship Id="rId40" Type="http://schemas.openxmlformats.org/officeDocument/2006/relationships/image" Target="../media/image211.png"/><Relationship Id="rId45" Type="http://schemas.openxmlformats.org/officeDocument/2006/relationships/image" Target="../media/image168.png"/><Relationship Id="rId53" Type="http://schemas.openxmlformats.org/officeDocument/2006/relationships/image" Target="../media/image223.png"/><Relationship Id="rId5" Type="http://schemas.openxmlformats.org/officeDocument/2006/relationships/image" Target="../media/image17.png"/><Relationship Id="rId10" Type="http://schemas.openxmlformats.org/officeDocument/2006/relationships/image" Target="../media/image181.png"/><Relationship Id="rId19" Type="http://schemas.openxmlformats.org/officeDocument/2006/relationships/image" Target="../media/image190.png"/><Relationship Id="rId31" Type="http://schemas.openxmlformats.org/officeDocument/2006/relationships/image" Target="../media/image202.png"/><Relationship Id="rId44" Type="http://schemas.openxmlformats.org/officeDocument/2006/relationships/image" Target="../media/image215.png"/><Relationship Id="rId52" Type="http://schemas.openxmlformats.org/officeDocument/2006/relationships/image" Target="../media/image222.jpeg"/><Relationship Id="rId4" Type="http://schemas.openxmlformats.org/officeDocument/2006/relationships/hyperlink" Target="#'&#1053;&#1086;&#1084;&#1077;&#1085;&#1082;&#1083;&#1072;&#1090;&#1091;&#1088;&#1085;&#1099;&#1077; &#1075;&#1088;&#1091;&#1087;&#1087;&#1099;'!R1C1"/><Relationship Id="rId9" Type="http://schemas.openxmlformats.org/officeDocument/2006/relationships/image" Target="../media/image180.png"/><Relationship Id="rId14" Type="http://schemas.openxmlformats.org/officeDocument/2006/relationships/image" Target="../media/image185.png"/><Relationship Id="rId22" Type="http://schemas.openxmlformats.org/officeDocument/2006/relationships/image" Target="../media/image193.png"/><Relationship Id="rId27" Type="http://schemas.openxmlformats.org/officeDocument/2006/relationships/image" Target="../media/image198.png"/><Relationship Id="rId30" Type="http://schemas.openxmlformats.org/officeDocument/2006/relationships/image" Target="../media/image201.png"/><Relationship Id="rId35" Type="http://schemas.openxmlformats.org/officeDocument/2006/relationships/image" Target="../media/image206.png"/><Relationship Id="rId43" Type="http://schemas.openxmlformats.org/officeDocument/2006/relationships/image" Target="../media/image214.png"/><Relationship Id="rId48" Type="http://schemas.openxmlformats.org/officeDocument/2006/relationships/image" Target="../media/image218.jpg"/><Relationship Id="rId8" Type="http://schemas.openxmlformats.org/officeDocument/2006/relationships/image" Target="../media/image179.png"/><Relationship Id="rId51" Type="http://schemas.openxmlformats.org/officeDocument/2006/relationships/image" Target="../media/image221.png"/><Relationship Id="rId3" Type="http://schemas.openxmlformats.org/officeDocument/2006/relationships/image" Target="../media/image177.png"/><Relationship Id="rId12" Type="http://schemas.openxmlformats.org/officeDocument/2006/relationships/image" Target="../media/image183.png"/><Relationship Id="rId17" Type="http://schemas.openxmlformats.org/officeDocument/2006/relationships/image" Target="../media/image188.png"/><Relationship Id="rId25" Type="http://schemas.openxmlformats.org/officeDocument/2006/relationships/image" Target="../media/image196.png"/><Relationship Id="rId33" Type="http://schemas.openxmlformats.org/officeDocument/2006/relationships/image" Target="../media/image204.png"/><Relationship Id="rId38" Type="http://schemas.openxmlformats.org/officeDocument/2006/relationships/image" Target="../media/image209.png"/><Relationship Id="rId46" Type="http://schemas.openxmlformats.org/officeDocument/2006/relationships/image" Target="../media/image216.png"/><Relationship Id="rId20" Type="http://schemas.openxmlformats.org/officeDocument/2006/relationships/image" Target="../media/image191.png"/><Relationship Id="rId41" Type="http://schemas.openxmlformats.org/officeDocument/2006/relationships/image" Target="../media/image212.png"/><Relationship Id="rId54" Type="http://schemas.openxmlformats.org/officeDocument/2006/relationships/image" Target="../media/image224.png"/><Relationship Id="rId1" Type="http://schemas.openxmlformats.org/officeDocument/2006/relationships/image" Target="../media/image134.png"/><Relationship Id="rId6" Type="http://schemas.openxmlformats.org/officeDocument/2006/relationships/image" Target="../media/image19.png"/><Relationship Id="rId15" Type="http://schemas.openxmlformats.org/officeDocument/2006/relationships/image" Target="../media/image186.png"/><Relationship Id="rId23" Type="http://schemas.openxmlformats.org/officeDocument/2006/relationships/image" Target="../media/image194.png"/><Relationship Id="rId28" Type="http://schemas.openxmlformats.org/officeDocument/2006/relationships/image" Target="../media/image199.png"/><Relationship Id="rId36" Type="http://schemas.openxmlformats.org/officeDocument/2006/relationships/image" Target="../media/image207.png"/><Relationship Id="rId49" Type="http://schemas.openxmlformats.org/officeDocument/2006/relationships/image" Target="../media/image219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&#1053;&#1086;&#1084;&#1077;&#1085;&#1082;&#1083;&#1072;&#1090;&#1091;&#1088;&#1085;&#1099;&#1077; &#1075;&#1088;&#1091;&#1087;&#1087;&#1099;'!R1C1"/><Relationship Id="rId2" Type="http://schemas.openxmlformats.org/officeDocument/2006/relationships/image" Target="../media/image226.png"/><Relationship Id="rId1" Type="http://schemas.openxmlformats.org/officeDocument/2006/relationships/image" Target="../media/image18.png"/><Relationship Id="rId5" Type="http://schemas.openxmlformats.org/officeDocument/2006/relationships/image" Target="../media/image19.png"/><Relationship Id="rId4" Type="http://schemas.openxmlformats.org/officeDocument/2006/relationships/image" Target="../media/image17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&#1053;&#1086;&#1084;&#1077;&#1085;&#1082;&#1083;&#1072;&#1090;&#1091;&#1088;&#1085;&#1099;&#1077; &#1075;&#1088;&#1091;&#1087;&#1087;&#1099;'!R1C1"/><Relationship Id="rId2" Type="http://schemas.openxmlformats.org/officeDocument/2006/relationships/image" Target="../media/image227.png"/><Relationship Id="rId1" Type="http://schemas.openxmlformats.org/officeDocument/2006/relationships/image" Target="../media/image18.png"/><Relationship Id="rId6" Type="http://schemas.openxmlformats.org/officeDocument/2006/relationships/image" Target="../media/image19.png"/><Relationship Id="rId5" Type="http://schemas.openxmlformats.org/officeDocument/2006/relationships/image" Target="../media/image228.png"/><Relationship Id="rId4" Type="http://schemas.openxmlformats.org/officeDocument/2006/relationships/image" Target="../media/image17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229.jpeg"/><Relationship Id="rId7" Type="http://schemas.openxmlformats.org/officeDocument/2006/relationships/image" Target="../media/image134.png"/><Relationship Id="rId2" Type="http://schemas.openxmlformats.org/officeDocument/2006/relationships/image" Target="../media/image17.png"/><Relationship Id="rId1" Type="http://schemas.openxmlformats.org/officeDocument/2006/relationships/hyperlink" Target="#'&#1053;&#1086;&#1084;&#1077;&#1085;&#1082;&#1083;&#1072;&#1090;&#1091;&#1088;&#1085;&#1099;&#1077; &#1075;&#1088;&#1091;&#1087;&#1087;&#1099;'!R1C1"/><Relationship Id="rId6" Type="http://schemas.openxmlformats.org/officeDocument/2006/relationships/image" Target="../media/image18.png"/><Relationship Id="rId5" Type="http://schemas.openxmlformats.org/officeDocument/2006/relationships/image" Target="../media/image231.png"/><Relationship Id="rId4" Type="http://schemas.openxmlformats.org/officeDocument/2006/relationships/image" Target="../media/image230.jpeg"/><Relationship Id="rId9" Type="http://schemas.openxmlformats.org/officeDocument/2006/relationships/image" Target="../media/image232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6.png"/><Relationship Id="rId13" Type="http://schemas.openxmlformats.org/officeDocument/2006/relationships/image" Target="../media/image241.png"/><Relationship Id="rId18" Type="http://schemas.openxmlformats.org/officeDocument/2006/relationships/image" Target="../media/image246.png"/><Relationship Id="rId3" Type="http://schemas.openxmlformats.org/officeDocument/2006/relationships/image" Target="../media/image17.png"/><Relationship Id="rId21" Type="http://schemas.openxmlformats.org/officeDocument/2006/relationships/image" Target="../media/image249.png"/><Relationship Id="rId7" Type="http://schemas.openxmlformats.org/officeDocument/2006/relationships/image" Target="../media/image235.png"/><Relationship Id="rId12" Type="http://schemas.openxmlformats.org/officeDocument/2006/relationships/image" Target="../media/image240.png"/><Relationship Id="rId17" Type="http://schemas.openxmlformats.org/officeDocument/2006/relationships/image" Target="../media/image245.png"/><Relationship Id="rId25" Type="http://schemas.openxmlformats.org/officeDocument/2006/relationships/image" Target="../media/image252.png"/><Relationship Id="rId2" Type="http://schemas.openxmlformats.org/officeDocument/2006/relationships/hyperlink" Target="#'&#1053;&#1086;&#1084;&#1077;&#1085;&#1082;&#1083;&#1072;&#1090;&#1091;&#1088;&#1085;&#1099;&#1077; &#1075;&#1088;&#1091;&#1087;&#1087;&#1099;'!R1C1"/><Relationship Id="rId16" Type="http://schemas.openxmlformats.org/officeDocument/2006/relationships/image" Target="../media/image244.png"/><Relationship Id="rId20" Type="http://schemas.openxmlformats.org/officeDocument/2006/relationships/image" Target="../media/image248.png"/><Relationship Id="rId1" Type="http://schemas.openxmlformats.org/officeDocument/2006/relationships/image" Target="../media/image18.png"/><Relationship Id="rId6" Type="http://schemas.openxmlformats.org/officeDocument/2006/relationships/image" Target="../media/image234.png"/><Relationship Id="rId11" Type="http://schemas.openxmlformats.org/officeDocument/2006/relationships/image" Target="../media/image239.png"/><Relationship Id="rId24" Type="http://schemas.openxmlformats.org/officeDocument/2006/relationships/hyperlink" Target="#'&#1057;&#1080;&#1089;&#1090;&#1077;&#1084;&#1072; &#1087;&#1088;&#1086;&#1082;&#1083;&#1072;&#1076;&#1082;&#1080; &#1082;&#1072;&#1073;&#1077;&#1083;&#1103; MIRKL'!A1"/><Relationship Id="rId5" Type="http://schemas.openxmlformats.org/officeDocument/2006/relationships/image" Target="../media/image19.png"/><Relationship Id="rId15" Type="http://schemas.openxmlformats.org/officeDocument/2006/relationships/image" Target="../media/image243.png"/><Relationship Id="rId23" Type="http://schemas.openxmlformats.org/officeDocument/2006/relationships/image" Target="../media/image251.png"/><Relationship Id="rId10" Type="http://schemas.openxmlformats.org/officeDocument/2006/relationships/image" Target="../media/image238.png"/><Relationship Id="rId19" Type="http://schemas.openxmlformats.org/officeDocument/2006/relationships/image" Target="../media/image247.png"/><Relationship Id="rId4" Type="http://schemas.openxmlformats.org/officeDocument/2006/relationships/image" Target="../media/image233.png"/><Relationship Id="rId9" Type="http://schemas.openxmlformats.org/officeDocument/2006/relationships/image" Target="../media/image237.png"/><Relationship Id="rId14" Type="http://schemas.openxmlformats.org/officeDocument/2006/relationships/image" Target="../media/image242.png"/><Relationship Id="rId22" Type="http://schemas.openxmlformats.org/officeDocument/2006/relationships/image" Target="../media/image25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hyperlink" Target="#'&#1053;&#1086;&#1084;&#1077;&#1085;&#1082;&#1083;&#1072;&#1090;&#1091;&#1088;&#1085;&#1099;&#1077; &#1075;&#1088;&#1091;&#1087;&#1087;&#1099;'!R1C1"/><Relationship Id="rId1" Type="http://schemas.openxmlformats.org/officeDocument/2006/relationships/image" Target="../media/image16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13" Type="http://schemas.openxmlformats.org/officeDocument/2006/relationships/image" Target="../media/image37.png"/><Relationship Id="rId18" Type="http://schemas.openxmlformats.org/officeDocument/2006/relationships/image" Target="../media/image42.png"/><Relationship Id="rId26" Type="http://schemas.openxmlformats.org/officeDocument/2006/relationships/image" Target="../media/image50.jpg"/><Relationship Id="rId3" Type="http://schemas.openxmlformats.org/officeDocument/2006/relationships/image" Target="../media/image27.png"/><Relationship Id="rId21" Type="http://schemas.openxmlformats.org/officeDocument/2006/relationships/image" Target="../media/image45.png"/><Relationship Id="rId7" Type="http://schemas.openxmlformats.org/officeDocument/2006/relationships/image" Target="../media/image31.jpg"/><Relationship Id="rId12" Type="http://schemas.openxmlformats.org/officeDocument/2006/relationships/image" Target="../media/image36.png"/><Relationship Id="rId17" Type="http://schemas.openxmlformats.org/officeDocument/2006/relationships/image" Target="../media/image41.png"/><Relationship Id="rId25" Type="http://schemas.openxmlformats.org/officeDocument/2006/relationships/image" Target="../media/image49.png"/><Relationship Id="rId2" Type="http://schemas.openxmlformats.org/officeDocument/2006/relationships/image" Target="../media/image26.png"/><Relationship Id="rId16" Type="http://schemas.openxmlformats.org/officeDocument/2006/relationships/image" Target="../media/image40.png"/><Relationship Id="rId20" Type="http://schemas.openxmlformats.org/officeDocument/2006/relationships/image" Target="../media/image44.png"/><Relationship Id="rId29" Type="http://schemas.openxmlformats.org/officeDocument/2006/relationships/image" Target="../media/image17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11" Type="http://schemas.openxmlformats.org/officeDocument/2006/relationships/image" Target="../media/image35.png"/><Relationship Id="rId24" Type="http://schemas.openxmlformats.org/officeDocument/2006/relationships/image" Target="../media/image48.jpg"/><Relationship Id="rId32" Type="http://schemas.openxmlformats.org/officeDocument/2006/relationships/image" Target="../media/image19.png"/><Relationship Id="rId5" Type="http://schemas.openxmlformats.org/officeDocument/2006/relationships/image" Target="../media/image29.png"/><Relationship Id="rId15" Type="http://schemas.openxmlformats.org/officeDocument/2006/relationships/image" Target="../media/image39.png"/><Relationship Id="rId23" Type="http://schemas.openxmlformats.org/officeDocument/2006/relationships/image" Target="../media/image47.png"/><Relationship Id="rId28" Type="http://schemas.openxmlformats.org/officeDocument/2006/relationships/hyperlink" Target="#'&#1053;&#1086;&#1084;&#1077;&#1085;&#1082;&#1083;&#1072;&#1090;&#1091;&#1088;&#1085;&#1099;&#1077; &#1075;&#1088;&#1091;&#1087;&#1087;&#1099;'!R1C1"/><Relationship Id="rId10" Type="http://schemas.openxmlformats.org/officeDocument/2006/relationships/image" Target="../media/image34.png"/><Relationship Id="rId19" Type="http://schemas.openxmlformats.org/officeDocument/2006/relationships/image" Target="../media/image43.png"/><Relationship Id="rId31" Type="http://schemas.openxmlformats.org/officeDocument/2006/relationships/image" Target="../media/image52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Relationship Id="rId14" Type="http://schemas.openxmlformats.org/officeDocument/2006/relationships/image" Target="../media/image38.png"/><Relationship Id="rId22" Type="http://schemas.openxmlformats.org/officeDocument/2006/relationships/image" Target="../media/image46.jpg"/><Relationship Id="rId27" Type="http://schemas.openxmlformats.org/officeDocument/2006/relationships/image" Target="../media/image51.png"/><Relationship Id="rId30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13" Type="http://schemas.openxmlformats.org/officeDocument/2006/relationships/image" Target="../media/image65.png"/><Relationship Id="rId18" Type="http://schemas.openxmlformats.org/officeDocument/2006/relationships/image" Target="../media/image18.png"/><Relationship Id="rId3" Type="http://schemas.openxmlformats.org/officeDocument/2006/relationships/image" Target="../media/image55.png"/><Relationship Id="rId21" Type="http://schemas.openxmlformats.org/officeDocument/2006/relationships/image" Target="../media/image69.png"/><Relationship Id="rId7" Type="http://schemas.openxmlformats.org/officeDocument/2006/relationships/image" Target="../media/image59.png"/><Relationship Id="rId12" Type="http://schemas.openxmlformats.org/officeDocument/2006/relationships/image" Target="../media/image64.png"/><Relationship Id="rId17" Type="http://schemas.openxmlformats.org/officeDocument/2006/relationships/image" Target="../media/image17.png"/><Relationship Id="rId2" Type="http://schemas.openxmlformats.org/officeDocument/2006/relationships/image" Target="../media/image54.png"/><Relationship Id="rId16" Type="http://schemas.openxmlformats.org/officeDocument/2006/relationships/hyperlink" Target="#'&#1053;&#1086;&#1084;&#1077;&#1085;&#1082;&#1083;&#1072;&#1090;&#1091;&#1088;&#1085;&#1099;&#1077; &#1075;&#1088;&#1091;&#1087;&#1087;&#1099;'!R1C1"/><Relationship Id="rId20" Type="http://schemas.openxmlformats.org/officeDocument/2006/relationships/image" Target="../media/image19.png"/><Relationship Id="rId1" Type="http://schemas.openxmlformats.org/officeDocument/2006/relationships/image" Target="../media/image53.jp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5" Type="http://schemas.openxmlformats.org/officeDocument/2006/relationships/image" Target="../media/image57.png"/><Relationship Id="rId15" Type="http://schemas.openxmlformats.org/officeDocument/2006/relationships/image" Target="../media/image67.png"/><Relationship Id="rId23" Type="http://schemas.openxmlformats.org/officeDocument/2006/relationships/image" Target="../media/image71.png"/><Relationship Id="rId10" Type="http://schemas.openxmlformats.org/officeDocument/2006/relationships/image" Target="../media/image62.png"/><Relationship Id="rId19" Type="http://schemas.openxmlformats.org/officeDocument/2006/relationships/image" Target="../media/image68.png"/><Relationship Id="rId4" Type="http://schemas.openxmlformats.org/officeDocument/2006/relationships/image" Target="../media/image56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0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4.jpg"/><Relationship Id="rId18" Type="http://schemas.openxmlformats.org/officeDocument/2006/relationships/image" Target="../media/image89.jpg"/><Relationship Id="rId26" Type="http://schemas.openxmlformats.org/officeDocument/2006/relationships/image" Target="../media/image97.jpg"/><Relationship Id="rId39" Type="http://schemas.openxmlformats.org/officeDocument/2006/relationships/image" Target="../media/image106.png"/><Relationship Id="rId21" Type="http://schemas.openxmlformats.org/officeDocument/2006/relationships/image" Target="../media/image92.jpg"/><Relationship Id="rId34" Type="http://schemas.openxmlformats.org/officeDocument/2006/relationships/image" Target="../media/image18.png"/><Relationship Id="rId42" Type="http://schemas.openxmlformats.org/officeDocument/2006/relationships/image" Target="../media/image109.png"/><Relationship Id="rId7" Type="http://schemas.openxmlformats.org/officeDocument/2006/relationships/image" Target="../media/image78.jpg"/><Relationship Id="rId2" Type="http://schemas.openxmlformats.org/officeDocument/2006/relationships/image" Target="../media/image73.png"/><Relationship Id="rId16" Type="http://schemas.openxmlformats.org/officeDocument/2006/relationships/image" Target="../media/image87.jpg"/><Relationship Id="rId20" Type="http://schemas.openxmlformats.org/officeDocument/2006/relationships/image" Target="../media/image91.png"/><Relationship Id="rId29" Type="http://schemas.openxmlformats.org/officeDocument/2006/relationships/image" Target="../media/image100.jpg"/><Relationship Id="rId41" Type="http://schemas.openxmlformats.org/officeDocument/2006/relationships/image" Target="../media/image108.png"/><Relationship Id="rId1" Type="http://schemas.openxmlformats.org/officeDocument/2006/relationships/image" Target="../media/image72.png"/><Relationship Id="rId6" Type="http://schemas.openxmlformats.org/officeDocument/2006/relationships/image" Target="../media/image77.png"/><Relationship Id="rId11" Type="http://schemas.openxmlformats.org/officeDocument/2006/relationships/image" Target="../media/image82.png"/><Relationship Id="rId24" Type="http://schemas.openxmlformats.org/officeDocument/2006/relationships/image" Target="../media/image95.jpg"/><Relationship Id="rId32" Type="http://schemas.openxmlformats.org/officeDocument/2006/relationships/hyperlink" Target="#'&#1053;&#1086;&#1084;&#1077;&#1085;&#1082;&#1083;&#1072;&#1090;&#1091;&#1088;&#1085;&#1099;&#1077; &#1075;&#1088;&#1091;&#1087;&#1087;&#1099;'!R1C1"/><Relationship Id="rId37" Type="http://schemas.openxmlformats.org/officeDocument/2006/relationships/image" Target="../media/image19.png"/><Relationship Id="rId40" Type="http://schemas.openxmlformats.org/officeDocument/2006/relationships/image" Target="../media/image107.png"/><Relationship Id="rId5" Type="http://schemas.openxmlformats.org/officeDocument/2006/relationships/image" Target="../media/image76.jpg"/><Relationship Id="rId15" Type="http://schemas.openxmlformats.org/officeDocument/2006/relationships/image" Target="../media/image86.jpg"/><Relationship Id="rId23" Type="http://schemas.openxmlformats.org/officeDocument/2006/relationships/image" Target="../media/image94.jpg"/><Relationship Id="rId28" Type="http://schemas.openxmlformats.org/officeDocument/2006/relationships/image" Target="../media/image99.jpg"/><Relationship Id="rId36" Type="http://schemas.openxmlformats.org/officeDocument/2006/relationships/image" Target="../media/image104.png"/><Relationship Id="rId10" Type="http://schemas.openxmlformats.org/officeDocument/2006/relationships/image" Target="../media/image81.png"/><Relationship Id="rId19" Type="http://schemas.openxmlformats.org/officeDocument/2006/relationships/image" Target="../media/image90.png"/><Relationship Id="rId31" Type="http://schemas.openxmlformats.org/officeDocument/2006/relationships/image" Target="../media/image102.jpg"/><Relationship Id="rId4" Type="http://schemas.openxmlformats.org/officeDocument/2006/relationships/image" Target="../media/image75.png"/><Relationship Id="rId9" Type="http://schemas.openxmlformats.org/officeDocument/2006/relationships/image" Target="../media/image80.png"/><Relationship Id="rId14" Type="http://schemas.openxmlformats.org/officeDocument/2006/relationships/image" Target="../media/image85.jpg"/><Relationship Id="rId22" Type="http://schemas.openxmlformats.org/officeDocument/2006/relationships/image" Target="../media/image93.png"/><Relationship Id="rId27" Type="http://schemas.openxmlformats.org/officeDocument/2006/relationships/image" Target="../media/image98.jpg"/><Relationship Id="rId30" Type="http://schemas.openxmlformats.org/officeDocument/2006/relationships/image" Target="../media/image101.jpg"/><Relationship Id="rId35" Type="http://schemas.openxmlformats.org/officeDocument/2006/relationships/image" Target="../media/image103.jpg"/><Relationship Id="rId8" Type="http://schemas.openxmlformats.org/officeDocument/2006/relationships/image" Target="../media/image79.jpg"/><Relationship Id="rId3" Type="http://schemas.openxmlformats.org/officeDocument/2006/relationships/image" Target="../media/image74.png"/><Relationship Id="rId12" Type="http://schemas.openxmlformats.org/officeDocument/2006/relationships/image" Target="../media/image83.jpg"/><Relationship Id="rId17" Type="http://schemas.openxmlformats.org/officeDocument/2006/relationships/image" Target="../media/image88.jpg"/><Relationship Id="rId25" Type="http://schemas.openxmlformats.org/officeDocument/2006/relationships/image" Target="../media/image96.jpg"/><Relationship Id="rId33" Type="http://schemas.openxmlformats.org/officeDocument/2006/relationships/image" Target="../media/image17.png"/><Relationship Id="rId38" Type="http://schemas.openxmlformats.org/officeDocument/2006/relationships/image" Target="../media/image10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png"/><Relationship Id="rId13" Type="http://schemas.openxmlformats.org/officeDocument/2006/relationships/image" Target="../media/image118.png"/><Relationship Id="rId18" Type="http://schemas.openxmlformats.org/officeDocument/2006/relationships/image" Target="../media/image123.png"/><Relationship Id="rId26" Type="http://schemas.openxmlformats.org/officeDocument/2006/relationships/image" Target="../media/image131.png"/><Relationship Id="rId3" Type="http://schemas.openxmlformats.org/officeDocument/2006/relationships/image" Target="../media/image17.png"/><Relationship Id="rId21" Type="http://schemas.openxmlformats.org/officeDocument/2006/relationships/image" Target="../media/image126.png"/><Relationship Id="rId7" Type="http://schemas.openxmlformats.org/officeDocument/2006/relationships/image" Target="../media/image112.png"/><Relationship Id="rId12" Type="http://schemas.openxmlformats.org/officeDocument/2006/relationships/image" Target="../media/image117.png"/><Relationship Id="rId17" Type="http://schemas.openxmlformats.org/officeDocument/2006/relationships/image" Target="../media/image122.png"/><Relationship Id="rId25" Type="http://schemas.openxmlformats.org/officeDocument/2006/relationships/image" Target="../media/image130.png"/><Relationship Id="rId2" Type="http://schemas.openxmlformats.org/officeDocument/2006/relationships/hyperlink" Target="#'&#1053;&#1086;&#1084;&#1077;&#1085;&#1082;&#1083;&#1072;&#1090;&#1091;&#1088;&#1085;&#1099;&#1077; &#1075;&#1088;&#1091;&#1087;&#1087;&#1099;'!R1C1"/><Relationship Id="rId16" Type="http://schemas.openxmlformats.org/officeDocument/2006/relationships/image" Target="../media/image121.png"/><Relationship Id="rId20" Type="http://schemas.openxmlformats.org/officeDocument/2006/relationships/image" Target="../media/image125.png"/><Relationship Id="rId1" Type="http://schemas.openxmlformats.org/officeDocument/2006/relationships/image" Target="../media/image18.png"/><Relationship Id="rId6" Type="http://schemas.openxmlformats.org/officeDocument/2006/relationships/image" Target="../media/image111.png"/><Relationship Id="rId11" Type="http://schemas.openxmlformats.org/officeDocument/2006/relationships/image" Target="../media/image116.png"/><Relationship Id="rId24" Type="http://schemas.openxmlformats.org/officeDocument/2006/relationships/image" Target="../media/image129.png"/><Relationship Id="rId5" Type="http://schemas.openxmlformats.org/officeDocument/2006/relationships/image" Target="../media/image19.png"/><Relationship Id="rId15" Type="http://schemas.openxmlformats.org/officeDocument/2006/relationships/image" Target="../media/image120.png"/><Relationship Id="rId23" Type="http://schemas.openxmlformats.org/officeDocument/2006/relationships/image" Target="../media/image128.png"/><Relationship Id="rId10" Type="http://schemas.openxmlformats.org/officeDocument/2006/relationships/image" Target="../media/image115.png"/><Relationship Id="rId19" Type="http://schemas.openxmlformats.org/officeDocument/2006/relationships/image" Target="../media/image124.png"/><Relationship Id="rId4" Type="http://schemas.openxmlformats.org/officeDocument/2006/relationships/image" Target="../media/image110.png"/><Relationship Id="rId9" Type="http://schemas.openxmlformats.org/officeDocument/2006/relationships/image" Target="../media/image114.png"/><Relationship Id="rId14" Type="http://schemas.openxmlformats.org/officeDocument/2006/relationships/image" Target="../media/image119.png"/><Relationship Id="rId22" Type="http://schemas.openxmlformats.org/officeDocument/2006/relationships/image" Target="../media/image127.png"/><Relationship Id="rId27" Type="http://schemas.openxmlformats.org/officeDocument/2006/relationships/image" Target="../media/image13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7.jpg"/><Relationship Id="rId13" Type="http://schemas.microsoft.com/office/2007/relationships/hdphoto" Target="../media/hdphoto2.wdp"/><Relationship Id="rId18" Type="http://schemas.openxmlformats.org/officeDocument/2006/relationships/image" Target="../media/image145.jpg"/><Relationship Id="rId26" Type="http://schemas.openxmlformats.org/officeDocument/2006/relationships/image" Target="../media/image153.jpg"/><Relationship Id="rId3" Type="http://schemas.openxmlformats.org/officeDocument/2006/relationships/image" Target="../media/image18.png"/><Relationship Id="rId21" Type="http://schemas.openxmlformats.org/officeDocument/2006/relationships/image" Target="../media/image148.jpg"/><Relationship Id="rId7" Type="http://schemas.openxmlformats.org/officeDocument/2006/relationships/image" Target="../media/image136.jpg"/><Relationship Id="rId12" Type="http://schemas.openxmlformats.org/officeDocument/2006/relationships/image" Target="../media/image140.png"/><Relationship Id="rId17" Type="http://schemas.openxmlformats.org/officeDocument/2006/relationships/image" Target="../media/image144.jpg"/><Relationship Id="rId25" Type="http://schemas.openxmlformats.org/officeDocument/2006/relationships/image" Target="../media/image152.jpg"/><Relationship Id="rId2" Type="http://schemas.openxmlformats.org/officeDocument/2006/relationships/image" Target="../media/image17.png"/><Relationship Id="rId16" Type="http://schemas.openxmlformats.org/officeDocument/2006/relationships/image" Target="../media/image143.jpg"/><Relationship Id="rId20" Type="http://schemas.openxmlformats.org/officeDocument/2006/relationships/image" Target="../media/image147.jpg"/><Relationship Id="rId29" Type="http://schemas.openxmlformats.org/officeDocument/2006/relationships/image" Target="../media/image19.png"/><Relationship Id="rId1" Type="http://schemas.openxmlformats.org/officeDocument/2006/relationships/hyperlink" Target="#'&#1053;&#1086;&#1084;&#1077;&#1085;&#1082;&#1083;&#1072;&#1090;&#1091;&#1088;&#1085;&#1099;&#1077; &#1075;&#1088;&#1091;&#1087;&#1087;&#1099;'!R1C1"/><Relationship Id="rId6" Type="http://schemas.openxmlformats.org/officeDocument/2006/relationships/image" Target="../media/image135.jpg"/><Relationship Id="rId11" Type="http://schemas.microsoft.com/office/2007/relationships/hdphoto" Target="../media/hdphoto1.wdp"/><Relationship Id="rId24" Type="http://schemas.openxmlformats.org/officeDocument/2006/relationships/image" Target="../media/image151.jpg"/><Relationship Id="rId5" Type="http://schemas.openxmlformats.org/officeDocument/2006/relationships/image" Target="../media/image134.png"/><Relationship Id="rId15" Type="http://schemas.openxmlformats.org/officeDocument/2006/relationships/image" Target="../media/image142.jpg"/><Relationship Id="rId23" Type="http://schemas.openxmlformats.org/officeDocument/2006/relationships/image" Target="../media/image150.jpg"/><Relationship Id="rId28" Type="http://schemas.openxmlformats.org/officeDocument/2006/relationships/image" Target="../media/image155.jpg"/><Relationship Id="rId10" Type="http://schemas.openxmlformats.org/officeDocument/2006/relationships/image" Target="../media/image139.png"/><Relationship Id="rId19" Type="http://schemas.openxmlformats.org/officeDocument/2006/relationships/image" Target="../media/image146.jpg"/><Relationship Id="rId4" Type="http://schemas.openxmlformats.org/officeDocument/2006/relationships/image" Target="../media/image133.png"/><Relationship Id="rId9" Type="http://schemas.openxmlformats.org/officeDocument/2006/relationships/image" Target="../media/image138.jpg"/><Relationship Id="rId14" Type="http://schemas.openxmlformats.org/officeDocument/2006/relationships/image" Target="../media/image141.jpg"/><Relationship Id="rId22" Type="http://schemas.openxmlformats.org/officeDocument/2006/relationships/image" Target="../media/image149.jpg"/><Relationship Id="rId27" Type="http://schemas.openxmlformats.org/officeDocument/2006/relationships/image" Target="../media/image154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8.jpeg"/><Relationship Id="rId13" Type="http://schemas.openxmlformats.org/officeDocument/2006/relationships/image" Target="../media/image163.jpg"/><Relationship Id="rId18" Type="http://schemas.openxmlformats.org/officeDocument/2006/relationships/image" Target="../media/image168.png"/><Relationship Id="rId3" Type="http://schemas.openxmlformats.org/officeDocument/2006/relationships/hyperlink" Target="#'&#1053;&#1086;&#1084;&#1077;&#1085;&#1082;&#1083;&#1072;&#1090;&#1091;&#1088;&#1085;&#1099;&#1077; &#1075;&#1088;&#1091;&#1087;&#1087;&#1099;'!R1C1"/><Relationship Id="rId7" Type="http://schemas.openxmlformats.org/officeDocument/2006/relationships/image" Target="../media/image157.png"/><Relationship Id="rId12" Type="http://schemas.openxmlformats.org/officeDocument/2006/relationships/image" Target="../media/image162.png"/><Relationship Id="rId17" Type="http://schemas.openxmlformats.org/officeDocument/2006/relationships/image" Target="../media/image167.png"/><Relationship Id="rId2" Type="http://schemas.openxmlformats.org/officeDocument/2006/relationships/image" Target="../media/image18.png"/><Relationship Id="rId16" Type="http://schemas.openxmlformats.org/officeDocument/2006/relationships/image" Target="../media/image166.png"/><Relationship Id="rId1" Type="http://schemas.openxmlformats.org/officeDocument/2006/relationships/image" Target="../media/image134.png"/><Relationship Id="rId6" Type="http://schemas.openxmlformats.org/officeDocument/2006/relationships/image" Target="../media/image19.png"/><Relationship Id="rId11" Type="http://schemas.openxmlformats.org/officeDocument/2006/relationships/image" Target="../media/image161.png"/><Relationship Id="rId5" Type="http://schemas.openxmlformats.org/officeDocument/2006/relationships/image" Target="../media/image156.png"/><Relationship Id="rId15" Type="http://schemas.openxmlformats.org/officeDocument/2006/relationships/image" Target="../media/image165.png"/><Relationship Id="rId10" Type="http://schemas.openxmlformats.org/officeDocument/2006/relationships/image" Target="../media/image160.png"/><Relationship Id="rId4" Type="http://schemas.openxmlformats.org/officeDocument/2006/relationships/image" Target="../media/image17.png"/><Relationship Id="rId9" Type="http://schemas.openxmlformats.org/officeDocument/2006/relationships/image" Target="../media/image159.png"/><Relationship Id="rId14" Type="http://schemas.openxmlformats.org/officeDocument/2006/relationships/image" Target="../media/image16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4.png"/><Relationship Id="rId13" Type="http://schemas.openxmlformats.org/officeDocument/2006/relationships/image" Target="../media/image171.jpg"/><Relationship Id="rId18" Type="http://schemas.openxmlformats.org/officeDocument/2006/relationships/image" Target="../media/image167.png"/><Relationship Id="rId3" Type="http://schemas.openxmlformats.org/officeDocument/2006/relationships/hyperlink" Target="#'&#1053;&#1086;&#1084;&#1077;&#1085;&#1082;&#1083;&#1072;&#1090;&#1091;&#1088;&#1085;&#1099;&#1077; &#1075;&#1088;&#1091;&#1087;&#1087;&#1099;'!R1C1"/><Relationship Id="rId7" Type="http://schemas.openxmlformats.org/officeDocument/2006/relationships/image" Target="../media/image162.png"/><Relationship Id="rId12" Type="http://schemas.openxmlformats.org/officeDocument/2006/relationships/image" Target="../media/image170.jpg"/><Relationship Id="rId17" Type="http://schemas.openxmlformats.org/officeDocument/2006/relationships/image" Target="../media/image175.png"/><Relationship Id="rId2" Type="http://schemas.openxmlformats.org/officeDocument/2006/relationships/image" Target="../media/image18.png"/><Relationship Id="rId16" Type="http://schemas.openxmlformats.org/officeDocument/2006/relationships/image" Target="../media/image174.png"/><Relationship Id="rId1" Type="http://schemas.openxmlformats.org/officeDocument/2006/relationships/image" Target="../media/image134.png"/><Relationship Id="rId6" Type="http://schemas.openxmlformats.org/officeDocument/2006/relationships/image" Target="../media/image19.png"/><Relationship Id="rId11" Type="http://schemas.openxmlformats.org/officeDocument/2006/relationships/image" Target="../media/image169.jpg"/><Relationship Id="rId5" Type="http://schemas.openxmlformats.org/officeDocument/2006/relationships/image" Target="../media/image156.png"/><Relationship Id="rId15" Type="http://schemas.openxmlformats.org/officeDocument/2006/relationships/image" Target="../media/image173.jpg"/><Relationship Id="rId10" Type="http://schemas.openxmlformats.org/officeDocument/2006/relationships/image" Target="../media/image168.png"/><Relationship Id="rId19" Type="http://schemas.openxmlformats.org/officeDocument/2006/relationships/image" Target="../media/image176.png"/><Relationship Id="rId4" Type="http://schemas.openxmlformats.org/officeDocument/2006/relationships/image" Target="../media/image17.png"/><Relationship Id="rId9" Type="http://schemas.openxmlformats.org/officeDocument/2006/relationships/image" Target="../media/image165.png"/><Relationship Id="rId14" Type="http://schemas.openxmlformats.org/officeDocument/2006/relationships/image" Target="../media/image1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0</xdr:rowOff>
    </xdr:from>
    <xdr:to>
      <xdr:col>8</xdr:col>
      <xdr:colOff>1066800</xdr:colOff>
      <xdr:row>6</xdr:row>
      <xdr:rowOff>250372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0BD80E4-2A9F-4D5B-BE73-B7271C7505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99"/>
        <a:stretch/>
      </xdr:blipFill>
      <xdr:spPr bwMode="auto">
        <a:xfrm>
          <a:off x="1039586" y="0"/>
          <a:ext cx="6667500" cy="1230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317496</xdr:colOff>
      <xdr:row>6</xdr:row>
      <xdr:rowOff>245532</xdr:rowOff>
    </xdr:from>
    <xdr:to>
      <xdr:col>2</xdr:col>
      <xdr:colOff>73887</xdr:colOff>
      <xdr:row>9</xdr:row>
      <xdr:rowOff>196667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49B6893-7E3F-4322-BD39-C77781DF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6" y="1261532"/>
          <a:ext cx="814724" cy="653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828039</xdr:colOff>
      <xdr:row>6</xdr:row>
      <xdr:rowOff>245532</xdr:rowOff>
    </xdr:from>
    <xdr:to>
      <xdr:col>7</xdr:col>
      <xdr:colOff>25630</xdr:colOff>
      <xdr:row>9</xdr:row>
      <xdr:rowOff>196667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8DC23B91-3A20-4096-B329-23F2F17A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9506" y="1261532"/>
          <a:ext cx="814724" cy="653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0</xdr:colOff>
      <xdr:row>1048576</xdr:row>
      <xdr:rowOff>191589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4C281AD1-2DD3-42C5-848E-ABFE6B1AC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8708571" cy="1883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66402</xdr:colOff>
      <xdr:row>21</xdr:row>
      <xdr:rowOff>654597</xdr:rowOff>
    </xdr:from>
    <xdr:to>
      <xdr:col>7</xdr:col>
      <xdr:colOff>438089</xdr:colOff>
      <xdr:row>47</xdr:row>
      <xdr:rowOff>18509</xdr:rowOff>
    </xdr:to>
    <xdr:pic>
      <xdr:nvPicPr>
        <xdr:cNvPr id="72" name="Рисунок 7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D3C7F3-ABA2-4F3E-AC94-4877FA62F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7316" y="8024226"/>
          <a:ext cx="2723002" cy="800826"/>
        </a:xfrm>
        <a:prstGeom prst="rect">
          <a:avLst/>
        </a:prstGeom>
      </xdr:spPr>
    </xdr:pic>
    <xdr:clientData/>
  </xdr:twoCellAnchor>
  <xdr:twoCellAnchor editAs="oneCell">
    <xdr:from>
      <xdr:col>1</xdr:col>
      <xdr:colOff>185057</xdr:colOff>
      <xdr:row>10</xdr:row>
      <xdr:rowOff>43542</xdr:rowOff>
    </xdr:from>
    <xdr:to>
      <xdr:col>4</xdr:col>
      <xdr:colOff>674915</xdr:colOff>
      <xdr:row>11</xdr:row>
      <xdr:rowOff>7602</xdr:rowOff>
    </xdr:to>
    <xdr:pic>
      <xdr:nvPicPr>
        <xdr:cNvPr id="3" name="Рисунок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D878F7-9D0D-4A89-A48D-E6D02F5AB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3" y="2100942"/>
          <a:ext cx="2601686" cy="660746"/>
        </a:xfrm>
        <a:prstGeom prst="rect">
          <a:avLst/>
        </a:prstGeom>
      </xdr:spPr>
    </xdr:pic>
    <xdr:clientData/>
  </xdr:twoCellAnchor>
  <xdr:twoCellAnchor editAs="oneCell">
    <xdr:from>
      <xdr:col>1</xdr:col>
      <xdr:colOff>195942</xdr:colOff>
      <xdr:row>12</xdr:row>
      <xdr:rowOff>38593</xdr:rowOff>
    </xdr:from>
    <xdr:to>
      <xdr:col>4</xdr:col>
      <xdr:colOff>675345</xdr:colOff>
      <xdr:row>12</xdr:row>
      <xdr:rowOff>696684</xdr:rowOff>
    </xdr:to>
    <xdr:pic>
      <xdr:nvPicPr>
        <xdr:cNvPr id="5" name="Рисунок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68FA0EF-CB40-44EE-9212-B5C764278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028" y="3043050"/>
          <a:ext cx="2591231" cy="658091"/>
        </a:xfrm>
        <a:prstGeom prst="rect">
          <a:avLst/>
        </a:prstGeom>
      </xdr:spPr>
    </xdr:pic>
    <xdr:clientData/>
  </xdr:twoCellAnchor>
  <xdr:twoCellAnchor editAs="oneCell">
    <xdr:from>
      <xdr:col>1</xdr:col>
      <xdr:colOff>195944</xdr:colOff>
      <xdr:row>14</xdr:row>
      <xdr:rowOff>57771</xdr:rowOff>
    </xdr:from>
    <xdr:to>
      <xdr:col>4</xdr:col>
      <xdr:colOff>685800</xdr:colOff>
      <xdr:row>15</xdr:row>
      <xdr:rowOff>21830</xdr:rowOff>
    </xdr:to>
    <xdr:pic>
      <xdr:nvPicPr>
        <xdr:cNvPr id="7" name="Рисунок 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9C0900C-1C50-4006-8A36-8DF8C1E4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030" y="3889542"/>
          <a:ext cx="2601684" cy="660745"/>
        </a:xfrm>
        <a:prstGeom prst="rect">
          <a:avLst/>
        </a:prstGeom>
      </xdr:spPr>
    </xdr:pic>
    <xdr:clientData/>
  </xdr:twoCellAnchor>
  <xdr:twoCellAnchor editAs="oneCell">
    <xdr:from>
      <xdr:col>2</xdr:col>
      <xdr:colOff>21772</xdr:colOff>
      <xdr:row>18</xdr:row>
      <xdr:rowOff>57950</xdr:rowOff>
    </xdr:from>
    <xdr:to>
      <xdr:col>4</xdr:col>
      <xdr:colOff>696686</xdr:colOff>
      <xdr:row>19</xdr:row>
      <xdr:rowOff>16481</xdr:rowOff>
    </xdr:to>
    <xdr:pic>
      <xdr:nvPicPr>
        <xdr:cNvPr id="11" name="Рисунок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B2472A2-D45F-48FA-8E33-89340532A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686" y="5783836"/>
          <a:ext cx="2579914" cy="655216"/>
        </a:xfrm>
        <a:prstGeom prst="rect">
          <a:avLst/>
        </a:prstGeom>
      </xdr:spPr>
    </xdr:pic>
    <xdr:clientData/>
  </xdr:twoCellAnchor>
  <xdr:twoCellAnchor editAs="oneCell">
    <xdr:from>
      <xdr:col>2</xdr:col>
      <xdr:colOff>43543</xdr:colOff>
      <xdr:row>20</xdr:row>
      <xdr:rowOff>3690</xdr:rowOff>
    </xdr:from>
    <xdr:to>
      <xdr:col>4</xdr:col>
      <xdr:colOff>696686</xdr:colOff>
      <xdr:row>20</xdr:row>
      <xdr:rowOff>653377</xdr:rowOff>
    </xdr:to>
    <xdr:pic>
      <xdr:nvPicPr>
        <xdr:cNvPr id="13" name="Рисунок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E4053F2-FD74-432A-B5A3-3060430A8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457" y="6676633"/>
          <a:ext cx="2558143" cy="649687"/>
        </a:xfrm>
        <a:prstGeom prst="rect">
          <a:avLst/>
        </a:prstGeom>
      </xdr:spPr>
    </xdr:pic>
    <xdr:clientData/>
  </xdr:twoCellAnchor>
  <xdr:twoCellAnchor editAs="oneCell">
    <xdr:from>
      <xdr:col>7</xdr:col>
      <xdr:colOff>21771</xdr:colOff>
      <xdr:row>10</xdr:row>
      <xdr:rowOff>57203</xdr:rowOff>
    </xdr:from>
    <xdr:to>
      <xdr:col>9</xdr:col>
      <xdr:colOff>195020</xdr:colOff>
      <xdr:row>11</xdr:row>
      <xdr:rowOff>10885</xdr:rowOff>
    </xdr:to>
    <xdr:pic>
      <xdr:nvPicPr>
        <xdr:cNvPr id="15" name="Рисунок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A1E8508-A50C-47C3-BEC7-1DB3E3714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114603"/>
          <a:ext cx="2720506" cy="650368"/>
        </a:xfrm>
        <a:prstGeom prst="rect">
          <a:avLst/>
        </a:prstGeom>
      </xdr:spPr>
    </xdr:pic>
    <xdr:clientData/>
  </xdr:twoCellAnchor>
  <xdr:twoCellAnchor editAs="oneCell">
    <xdr:from>
      <xdr:col>7</xdr:col>
      <xdr:colOff>21772</xdr:colOff>
      <xdr:row>11</xdr:row>
      <xdr:rowOff>245865</xdr:rowOff>
    </xdr:from>
    <xdr:to>
      <xdr:col>9</xdr:col>
      <xdr:colOff>195943</xdr:colOff>
      <xdr:row>13</xdr:row>
      <xdr:rowOff>9500</xdr:rowOff>
    </xdr:to>
    <xdr:pic>
      <xdr:nvPicPr>
        <xdr:cNvPr id="20" name="Рисунок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52A11AA-4674-4925-90AE-D8B86F23C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2999951"/>
          <a:ext cx="2721428" cy="710692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14</xdr:row>
      <xdr:rowOff>4289</xdr:rowOff>
    </xdr:from>
    <xdr:to>
      <xdr:col>9</xdr:col>
      <xdr:colOff>174171</xdr:colOff>
      <xdr:row>15</xdr:row>
      <xdr:rowOff>21032</xdr:rowOff>
    </xdr:to>
    <xdr:pic>
      <xdr:nvPicPr>
        <xdr:cNvPr id="23" name="Рисунок 2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B49AF7-9287-475D-8F97-060371E05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2230" y="3836060"/>
          <a:ext cx="2721427" cy="71342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236866</xdr:rowOff>
    </xdr:from>
    <xdr:to>
      <xdr:col>9</xdr:col>
      <xdr:colOff>152400</xdr:colOff>
      <xdr:row>17</xdr:row>
      <xdr:rowOff>0</xdr:rowOff>
    </xdr:to>
    <xdr:pic>
      <xdr:nvPicPr>
        <xdr:cNvPr id="25" name="Рисунок 2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B71D188-F678-453B-9CDB-BE95B41A1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2229" y="4765323"/>
          <a:ext cx="2699657" cy="710191"/>
        </a:xfrm>
        <a:prstGeom prst="rect">
          <a:avLst/>
        </a:prstGeom>
      </xdr:spPr>
    </xdr:pic>
    <xdr:clientData/>
  </xdr:twoCellAnchor>
  <xdr:twoCellAnchor editAs="oneCell">
    <xdr:from>
      <xdr:col>7</xdr:col>
      <xdr:colOff>21772</xdr:colOff>
      <xdr:row>17</xdr:row>
      <xdr:rowOff>246134</xdr:rowOff>
    </xdr:from>
    <xdr:to>
      <xdr:col>9</xdr:col>
      <xdr:colOff>141514</xdr:colOff>
      <xdr:row>19</xdr:row>
      <xdr:rowOff>13205</xdr:rowOff>
    </xdr:to>
    <xdr:pic>
      <xdr:nvPicPr>
        <xdr:cNvPr id="27" name="Рисунок 26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CF508FE9-2CCA-4029-B227-F2E4593EB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5721648"/>
          <a:ext cx="2666999" cy="71412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16</xdr:row>
      <xdr:rowOff>35376</xdr:rowOff>
    </xdr:from>
    <xdr:to>
      <xdr:col>4</xdr:col>
      <xdr:colOff>706281</xdr:colOff>
      <xdr:row>16</xdr:row>
      <xdr:rowOff>673100</xdr:rowOff>
    </xdr:to>
    <xdr:pic>
      <xdr:nvPicPr>
        <xdr:cNvPr id="4" name="Рисунок 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BDAAA012-3D85-4BA3-BB7D-12EA09F27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" y="4835976"/>
          <a:ext cx="2585881" cy="6377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81279</xdr:colOff>
      <xdr:row>3</xdr:row>
      <xdr:rowOff>167276</xdr:rowOff>
    </xdr:from>
    <xdr:to>
      <xdr:col>9</xdr:col>
      <xdr:colOff>783771</xdr:colOff>
      <xdr:row>5</xdr:row>
      <xdr:rowOff>2515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0CE45F1-8C7D-46EE-A023-E22090FF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279" y="2034176"/>
          <a:ext cx="1934392" cy="343239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</xdr:colOff>
      <xdr:row>1</xdr:row>
      <xdr:rowOff>705031</xdr:rowOff>
    </xdr:from>
    <xdr:to>
      <xdr:col>9</xdr:col>
      <xdr:colOff>881743</xdr:colOff>
      <xdr:row>3</xdr:row>
      <xdr:rowOff>10939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7DC2063-D0E2-4374-834F-ACA542375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480" y="1517831"/>
          <a:ext cx="2083163" cy="3600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576047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4A26CF3-AA02-4D53-828E-3FF95E34D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90120" cy="1399007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</xdr:colOff>
      <xdr:row>3</xdr:row>
      <xdr:rowOff>177800</xdr:rowOff>
    </xdr:from>
    <xdr:to>
      <xdr:col>0</xdr:col>
      <xdr:colOff>2116723</xdr:colOff>
      <xdr:row>4</xdr:row>
      <xdr:rowOff>272088</xdr:rowOff>
    </xdr:to>
    <xdr:pic>
      <xdr:nvPicPr>
        <xdr:cNvPr id="11" name="Рисунок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4F05C8-8D39-41D0-BC26-235105ADC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" y="1810657"/>
          <a:ext cx="2106563" cy="286602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217714</xdr:colOff>
      <xdr:row>183</xdr:row>
      <xdr:rowOff>10885</xdr:rowOff>
    </xdr:from>
    <xdr:to>
      <xdr:col>4</xdr:col>
      <xdr:colOff>979780</xdr:colOff>
      <xdr:row>184</xdr:row>
      <xdr:rowOff>348409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2490F8F-3504-44F3-BB6F-D92E21E1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4628" y="126949199"/>
          <a:ext cx="762066" cy="762066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14</xdr:row>
      <xdr:rowOff>271572</xdr:rowOff>
    </xdr:from>
    <xdr:to>
      <xdr:col>0</xdr:col>
      <xdr:colOff>1600446</xdr:colOff>
      <xdr:row>15</xdr:row>
      <xdr:rowOff>368300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321C08BD-8B6E-4BC2-8C1D-95B1FA7B2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6862872"/>
          <a:ext cx="1105146" cy="668228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17</xdr:row>
      <xdr:rowOff>126763</xdr:rowOff>
    </xdr:from>
    <xdr:to>
      <xdr:col>0</xdr:col>
      <xdr:colOff>1498600</xdr:colOff>
      <xdr:row>18</xdr:row>
      <xdr:rowOff>482698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D1654CE-1735-47A3-A9E7-C95B8B485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7264163"/>
          <a:ext cx="939800" cy="927435"/>
        </a:xfrm>
        <a:prstGeom prst="rect">
          <a:avLst/>
        </a:prstGeom>
      </xdr:spPr>
    </xdr:pic>
    <xdr:clientData/>
  </xdr:twoCellAnchor>
  <xdr:twoCellAnchor editAs="oneCell">
    <xdr:from>
      <xdr:col>0</xdr:col>
      <xdr:colOff>520701</xdr:colOff>
      <xdr:row>20</xdr:row>
      <xdr:rowOff>56627</xdr:rowOff>
    </xdr:from>
    <xdr:to>
      <xdr:col>0</xdr:col>
      <xdr:colOff>1460500</xdr:colOff>
      <xdr:row>21</xdr:row>
      <xdr:rowOff>406498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05BF4C0-D584-4B31-AE51-85DC5DDC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1" y="8337027"/>
          <a:ext cx="939799" cy="921371"/>
        </a:xfrm>
        <a:prstGeom prst="rect">
          <a:avLst/>
        </a:prstGeom>
      </xdr:spPr>
    </xdr:pic>
    <xdr:clientData/>
  </xdr:twoCellAnchor>
  <xdr:oneCellAnchor>
    <xdr:from>
      <xdr:col>0</xdr:col>
      <xdr:colOff>444500</xdr:colOff>
      <xdr:row>23</xdr:row>
      <xdr:rowOff>190500</xdr:rowOff>
    </xdr:from>
    <xdr:ext cx="1267367" cy="679385"/>
    <xdr:pic>
      <xdr:nvPicPr>
        <xdr:cNvPr id="24" name="image4.png">
          <a:extLst>
            <a:ext uri="{FF2B5EF4-FFF2-40B4-BE49-F238E27FC236}">
              <a16:creationId xmlns:a16="http://schemas.microsoft.com/office/drawing/2014/main" id="{496E2D4F-0BCA-4C99-9098-2DA267D8D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9994900"/>
          <a:ext cx="1267367" cy="679385"/>
        </a:xfrm>
        <a:prstGeom prst="rect">
          <a:avLst/>
        </a:prstGeom>
      </xdr:spPr>
    </xdr:pic>
    <xdr:clientData/>
  </xdr:oneCellAnchor>
  <xdr:twoCellAnchor editAs="oneCell">
    <xdr:from>
      <xdr:col>0</xdr:col>
      <xdr:colOff>558800</xdr:colOff>
      <xdr:row>26</xdr:row>
      <xdr:rowOff>78427</xdr:rowOff>
    </xdr:from>
    <xdr:to>
      <xdr:col>0</xdr:col>
      <xdr:colOff>1625600</xdr:colOff>
      <xdr:row>27</xdr:row>
      <xdr:rowOff>431898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24D355F-FE64-4F05-A499-17C67A242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1406827"/>
          <a:ext cx="1066800" cy="92497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29</xdr:row>
      <xdr:rowOff>119956</xdr:rowOff>
    </xdr:from>
    <xdr:to>
      <xdr:col>0</xdr:col>
      <xdr:colOff>1511300</xdr:colOff>
      <xdr:row>30</xdr:row>
      <xdr:rowOff>393799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9327DBB3-534D-4F6E-8E12-A197842D3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2591356"/>
          <a:ext cx="901700" cy="8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32</xdr:row>
      <xdr:rowOff>239701</xdr:rowOff>
    </xdr:from>
    <xdr:to>
      <xdr:col>0</xdr:col>
      <xdr:colOff>987753</xdr:colOff>
      <xdr:row>33</xdr:row>
      <xdr:rowOff>338668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ADFCD06-8714-4E4D-979F-55D66CFB8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15014034"/>
          <a:ext cx="746453" cy="670467"/>
        </a:xfrm>
        <a:prstGeom prst="rect">
          <a:avLst/>
        </a:prstGeom>
      </xdr:spPr>
    </xdr:pic>
    <xdr:clientData/>
  </xdr:twoCellAnchor>
  <xdr:twoCellAnchor editAs="oneCell">
    <xdr:from>
      <xdr:col>0</xdr:col>
      <xdr:colOff>1159934</xdr:colOff>
      <xdr:row>32</xdr:row>
      <xdr:rowOff>328375</xdr:rowOff>
    </xdr:from>
    <xdr:to>
      <xdr:col>0</xdr:col>
      <xdr:colOff>2044273</xdr:colOff>
      <xdr:row>33</xdr:row>
      <xdr:rowOff>359834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8DB13A47-0C2D-40F5-A410-B1AA34A72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934" y="15102708"/>
          <a:ext cx="884339" cy="602959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38</xdr:row>
      <xdr:rowOff>152400</xdr:rowOff>
    </xdr:from>
    <xdr:to>
      <xdr:col>0</xdr:col>
      <xdr:colOff>1496141</xdr:colOff>
      <xdr:row>38</xdr:row>
      <xdr:rowOff>1005914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B08FA321-02E1-4727-A0EA-FBC83CC79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6814800"/>
          <a:ext cx="937341" cy="85351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317501</xdr:colOff>
      <xdr:row>40</xdr:row>
      <xdr:rowOff>129582</xdr:rowOff>
    </xdr:from>
    <xdr:to>
      <xdr:col>0</xdr:col>
      <xdr:colOff>1757549</xdr:colOff>
      <xdr:row>40</xdr:row>
      <xdr:rowOff>1000579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3473A5C1-5183-495E-B555-863061B56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850112">
          <a:off x="602026" y="17650457"/>
          <a:ext cx="870997" cy="1440048"/>
        </a:xfrm>
        <a:prstGeom prst="rect">
          <a:avLst/>
        </a:prstGeom>
      </xdr:spPr>
    </xdr:pic>
    <xdr:clientData/>
  </xdr:twoCellAnchor>
  <xdr:twoCellAnchor editAs="oneCell">
    <xdr:from>
      <xdr:col>0</xdr:col>
      <xdr:colOff>567514</xdr:colOff>
      <xdr:row>42</xdr:row>
      <xdr:rowOff>304871</xdr:rowOff>
    </xdr:from>
    <xdr:to>
      <xdr:col>0</xdr:col>
      <xdr:colOff>1599407</xdr:colOff>
      <xdr:row>42</xdr:row>
      <xdr:rowOff>866959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9FDE4E8-20C3-488A-8216-949FA5A80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468469">
          <a:off x="802417" y="19018368"/>
          <a:ext cx="562088" cy="1031893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44</xdr:row>
      <xdr:rowOff>179172</xdr:rowOff>
    </xdr:from>
    <xdr:to>
      <xdr:col>0</xdr:col>
      <xdr:colOff>1638300</xdr:colOff>
      <xdr:row>44</xdr:row>
      <xdr:rowOff>942401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BC6B2957-8B75-4B9B-8A92-7B5085ECB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0270572"/>
          <a:ext cx="1028700" cy="763229"/>
        </a:xfrm>
        <a:prstGeom prst="rect">
          <a:avLst/>
        </a:prstGeom>
      </xdr:spPr>
    </xdr:pic>
    <xdr:clientData/>
  </xdr:twoCellAnchor>
  <xdr:twoCellAnchor editAs="oneCell">
    <xdr:from>
      <xdr:col>0</xdr:col>
      <xdr:colOff>630784</xdr:colOff>
      <xdr:row>46</xdr:row>
      <xdr:rowOff>165413</xdr:rowOff>
    </xdr:from>
    <xdr:to>
      <xdr:col>0</xdr:col>
      <xdr:colOff>1549166</xdr:colOff>
      <xdr:row>46</xdr:row>
      <xdr:rowOff>1025018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6EDAD37-00EA-4265-B272-7EEE34250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17349">
          <a:off x="630784" y="21399813"/>
          <a:ext cx="918382" cy="859605"/>
        </a:xfrm>
        <a:prstGeom prst="rect">
          <a:avLst/>
        </a:prstGeom>
      </xdr:spPr>
    </xdr:pic>
    <xdr:clientData/>
  </xdr:twoCellAnchor>
  <xdr:twoCellAnchor editAs="oneCell">
    <xdr:from>
      <xdr:col>0</xdr:col>
      <xdr:colOff>490960</xdr:colOff>
      <xdr:row>48</xdr:row>
      <xdr:rowOff>270576</xdr:rowOff>
    </xdr:from>
    <xdr:to>
      <xdr:col>0</xdr:col>
      <xdr:colOff>1670336</xdr:colOff>
      <xdr:row>48</xdr:row>
      <xdr:rowOff>902721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14E9B2C-5E23-41E6-AF17-D70AD5378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084588">
          <a:off x="764575" y="22374361"/>
          <a:ext cx="632145" cy="1179376"/>
        </a:xfrm>
        <a:prstGeom prst="rect">
          <a:avLst/>
        </a:prstGeom>
      </xdr:spPr>
    </xdr:pic>
    <xdr:clientData/>
  </xdr:twoCellAnchor>
  <xdr:twoCellAnchor editAs="oneCell">
    <xdr:from>
      <xdr:col>0</xdr:col>
      <xdr:colOff>584186</xdr:colOff>
      <xdr:row>50</xdr:row>
      <xdr:rowOff>261825</xdr:rowOff>
    </xdr:from>
    <xdr:to>
      <xdr:col>0</xdr:col>
      <xdr:colOff>1753493</xdr:colOff>
      <xdr:row>50</xdr:row>
      <xdr:rowOff>878703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7C2954A1-F71F-4319-9188-057ED4C04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837942">
          <a:off x="860401" y="23506010"/>
          <a:ext cx="616878" cy="1169307"/>
        </a:xfrm>
        <a:prstGeom prst="rect">
          <a:avLst/>
        </a:prstGeom>
      </xdr:spPr>
    </xdr:pic>
    <xdr:clientData/>
  </xdr:twoCellAnchor>
  <xdr:twoCellAnchor editAs="oneCell">
    <xdr:from>
      <xdr:col>0</xdr:col>
      <xdr:colOff>606640</xdr:colOff>
      <xdr:row>52</xdr:row>
      <xdr:rowOff>227983</xdr:rowOff>
    </xdr:from>
    <xdr:to>
      <xdr:col>0</xdr:col>
      <xdr:colOff>1813161</xdr:colOff>
      <xdr:row>52</xdr:row>
      <xdr:rowOff>883495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B28912A4-441E-4924-B715-4D31043EE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023420">
          <a:off x="882145" y="24615878"/>
          <a:ext cx="655512" cy="1206521"/>
        </a:xfrm>
        <a:prstGeom prst="rect">
          <a:avLst/>
        </a:prstGeom>
      </xdr:spPr>
    </xdr:pic>
    <xdr:clientData/>
  </xdr:twoCellAnchor>
  <xdr:twoCellAnchor editAs="oneCell">
    <xdr:from>
      <xdr:col>0</xdr:col>
      <xdr:colOff>624421</xdr:colOff>
      <xdr:row>54</xdr:row>
      <xdr:rowOff>235238</xdr:rowOff>
    </xdr:from>
    <xdr:to>
      <xdr:col>0</xdr:col>
      <xdr:colOff>1791358</xdr:colOff>
      <xdr:row>54</xdr:row>
      <xdr:rowOff>883536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11D7FEAA-258B-41C9-BE89-211B18D1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184364">
          <a:off x="883741" y="25975358"/>
          <a:ext cx="648298" cy="1166937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579120</xdr:colOff>
      <xdr:row>56</xdr:row>
      <xdr:rowOff>76201</xdr:rowOff>
    </xdr:from>
    <xdr:to>
      <xdr:col>0</xdr:col>
      <xdr:colOff>1545657</xdr:colOff>
      <xdr:row>56</xdr:row>
      <xdr:rowOff>1066801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4E57096B-4545-4661-934C-523FEF369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99641"/>
          <a:ext cx="966537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58</xdr:row>
      <xdr:rowOff>30481</xdr:rowOff>
    </xdr:from>
    <xdr:to>
      <xdr:col>0</xdr:col>
      <xdr:colOff>1432561</xdr:colOff>
      <xdr:row>58</xdr:row>
      <xdr:rowOff>1060027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9AB3FAB-39BD-4EA1-9DB3-1883514D1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28696921"/>
          <a:ext cx="975360" cy="1029546"/>
        </a:xfrm>
        <a:prstGeom prst="rect">
          <a:avLst/>
        </a:prstGeom>
      </xdr:spPr>
    </xdr:pic>
    <xdr:clientData/>
  </xdr:twoCellAnchor>
  <xdr:twoCellAnchor editAs="oneCell">
    <xdr:from>
      <xdr:col>0</xdr:col>
      <xdr:colOff>594360</xdr:colOff>
      <xdr:row>60</xdr:row>
      <xdr:rowOff>106681</xdr:rowOff>
    </xdr:from>
    <xdr:to>
      <xdr:col>0</xdr:col>
      <xdr:colOff>1508760</xdr:colOff>
      <xdr:row>60</xdr:row>
      <xdr:rowOff>1028545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1CF34E6-7F67-4193-8AE2-D7ABD0198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" y="29916121"/>
          <a:ext cx="914400" cy="921864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62</xdr:row>
      <xdr:rowOff>91440</xdr:rowOff>
    </xdr:from>
    <xdr:to>
      <xdr:col>0</xdr:col>
      <xdr:colOff>1524000</xdr:colOff>
      <xdr:row>62</xdr:row>
      <xdr:rowOff>1013304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B5410ECF-71D9-40DF-A453-D5FFDBAE9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1043880"/>
          <a:ext cx="914400" cy="921864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64</xdr:row>
      <xdr:rowOff>106557</xdr:rowOff>
    </xdr:from>
    <xdr:to>
      <xdr:col>0</xdr:col>
      <xdr:colOff>2026920</xdr:colOff>
      <xdr:row>64</xdr:row>
      <xdr:rowOff>1127921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168C399A-7BF6-45AB-B9DC-BFA0D38BD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2201997"/>
          <a:ext cx="1569720" cy="1021364"/>
        </a:xfrm>
        <a:prstGeom prst="rect">
          <a:avLst/>
        </a:prstGeom>
      </xdr:spPr>
    </xdr:pic>
    <xdr:clientData/>
  </xdr:twoCellAnchor>
  <xdr:twoCellAnchor editAs="oneCell">
    <xdr:from>
      <xdr:col>0</xdr:col>
      <xdr:colOff>426721</xdr:colOff>
      <xdr:row>66</xdr:row>
      <xdr:rowOff>108132</xdr:rowOff>
    </xdr:from>
    <xdr:to>
      <xdr:col>0</xdr:col>
      <xdr:colOff>1737360</xdr:colOff>
      <xdr:row>66</xdr:row>
      <xdr:rowOff>1082202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CD653112-25A1-49B7-92CF-46B211231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1" y="33346572"/>
          <a:ext cx="1310639" cy="97407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68</xdr:row>
      <xdr:rowOff>228600</xdr:rowOff>
    </xdr:from>
    <xdr:to>
      <xdr:col>0</xdr:col>
      <xdr:colOff>1952351</xdr:colOff>
      <xdr:row>68</xdr:row>
      <xdr:rowOff>952635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CB1CA1D-E643-4F0C-8D5F-959BE4625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34610040"/>
          <a:ext cx="1769471" cy="724035"/>
        </a:xfrm>
        <a:prstGeom prst="rect">
          <a:avLst/>
        </a:prstGeom>
      </xdr:spPr>
    </xdr:pic>
    <xdr:clientData/>
  </xdr:twoCellAnchor>
  <xdr:twoCellAnchor editAs="oneCell">
    <xdr:from>
      <xdr:col>0</xdr:col>
      <xdr:colOff>670560</xdr:colOff>
      <xdr:row>76</xdr:row>
      <xdr:rowOff>104937</xdr:rowOff>
    </xdr:from>
    <xdr:to>
      <xdr:col>0</xdr:col>
      <xdr:colOff>1295400</xdr:colOff>
      <xdr:row>77</xdr:row>
      <xdr:rowOff>541182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6E590C84-4D6E-4E39-96ED-1A965CCF1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37915377"/>
          <a:ext cx="624840" cy="1015365"/>
        </a:xfrm>
        <a:prstGeom prst="rect">
          <a:avLst/>
        </a:prstGeom>
      </xdr:spPr>
    </xdr:pic>
    <xdr:clientData/>
  </xdr:twoCellAnchor>
  <xdr:oneCellAnchor>
    <xdr:from>
      <xdr:col>0</xdr:col>
      <xdr:colOff>533401</xdr:colOff>
      <xdr:row>70</xdr:row>
      <xdr:rowOff>356724</xdr:rowOff>
    </xdr:from>
    <xdr:ext cx="929640" cy="1155527"/>
    <xdr:pic>
      <xdr:nvPicPr>
        <xdr:cNvPr id="68" name="image25.png">
          <a:extLst>
            <a:ext uri="{FF2B5EF4-FFF2-40B4-BE49-F238E27FC236}">
              <a16:creationId xmlns:a16="http://schemas.microsoft.com/office/drawing/2014/main" id="{D42F47CC-BC40-4B49-8BB3-155FB3975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36262164"/>
          <a:ext cx="929640" cy="1155527"/>
        </a:xfrm>
        <a:prstGeom prst="rect">
          <a:avLst/>
        </a:prstGeom>
      </xdr:spPr>
    </xdr:pic>
    <xdr:clientData/>
  </xdr:oneCellAnchor>
  <xdr:oneCellAnchor>
    <xdr:from>
      <xdr:col>0</xdr:col>
      <xdr:colOff>624840</xdr:colOff>
      <xdr:row>80</xdr:row>
      <xdr:rowOff>563880</xdr:rowOff>
    </xdr:from>
    <xdr:ext cx="807720" cy="1656605"/>
    <xdr:pic>
      <xdr:nvPicPr>
        <xdr:cNvPr id="69" name="image14.png">
          <a:extLst>
            <a:ext uri="{FF2B5EF4-FFF2-40B4-BE49-F238E27FC236}">
              <a16:creationId xmlns:a16="http://schemas.microsoft.com/office/drawing/2014/main" id="{B18664D8-4A30-4518-B0D6-4E3CB974F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40629840"/>
          <a:ext cx="807720" cy="1656605"/>
        </a:xfrm>
        <a:prstGeom prst="rect">
          <a:avLst/>
        </a:prstGeom>
      </xdr:spPr>
    </xdr:pic>
    <xdr:clientData/>
  </xdr:oneCellAnchor>
  <xdr:oneCellAnchor>
    <xdr:from>
      <xdr:col>0</xdr:col>
      <xdr:colOff>685800</xdr:colOff>
      <xdr:row>87</xdr:row>
      <xdr:rowOff>472440</xdr:rowOff>
    </xdr:from>
    <xdr:ext cx="762000" cy="1562835"/>
    <xdr:pic>
      <xdr:nvPicPr>
        <xdr:cNvPr id="70" name="image14.png">
          <a:extLst>
            <a:ext uri="{FF2B5EF4-FFF2-40B4-BE49-F238E27FC236}">
              <a16:creationId xmlns:a16="http://schemas.microsoft.com/office/drawing/2014/main" id="{FDCFC2CB-911F-4857-B961-17E76000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4714160"/>
          <a:ext cx="762000" cy="1562835"/>
        </a:xfrm>
        <a:prstGeom prst="rect">
          <a:avLst/>
        </a:prstGeom>
      </xdr:spPr>
    </xdr:pic>
    <xdr:clientData/>
  </xdr:oneCellAnchor>
  <xdr:oneCellAnchor>
    <xdr:from>
      <xdr:col>0</xdr:col>
      <xdr:colOff>563880</xdr:colOff>
      <xdr:row>104</xdr:row>
      <xdr:rowOff>42333</xdr:rowOff>
    </xdr:from>
    <xdr:ext cx="967625" cy="1152349"/>
    <xdr:pic>
      <xdr:nvPicPr>
        <xdr:cNvPr id="72" name="image15.png">
          <a:extLst>
            <a:ext uri="{FF2B5EF4-FFF2-40B4-BE49-F238E27FC236}">
              <a16:creationId xmlns:a16="http://schemas.microsoft.com/office/drawing/2014/main" id="{7FD92D48-87D3-4259-8F1D-91F18297B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" y="56515000"/>
          <a:ext cx="967625" cy="1152349"/>
        </a:xfrm>
        <a:prstGeom prst="rect">
          <a:avLst/>
        </a:prstGeom>
      </xdr:spPr>
    </xdr:pic>
    <xdr:clientData/>
  </xdr:oneCellAnchor>
  <xdr:oneCellAnchor>
    <xdr:from>
      <xdr:col>0</xdr:col>
      <xdr:colOff>518160</xdr:colOff>
      <xdr:row>116</xdr:row>
      <xdr:rowOff>15240</xdr:rowOff>
    </xdr:from>
    <xdr:ext cx="1239154" cy="1336177"/>
    <xdr:pic>
      <xdr:nvPicPr>
        <xdr:cNvPr id="73" name="image17.png">
          <a:extLst>
            <a:ext uri="{FF2B5EF4-FFF2-40B4-BE49-F238E27FC236}">
              <a16:creationId xmlns:a16="http://schemas.microsoft.com/office/drawing/2014/main" id="{8229EC5E-60A1-4BF4-B001-B8EBE327C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53599080"/>
          <a:ext cx="1239154" cy="1336177"/>
        </a:xfrm>
        <a:prstGeom prst="rect">
          <a:avLst/>
        </a:prstGeom>
      </xdr:spPr>
    </xdr:pic>
    <xdr:clientData/>
  </xdr:oneCellAnchor>
  <xdr:oneCellAnchor>
    <xdr:from>
      <xdr:col>0</xdr:col>
      <xdr:colOff>594360</xdr:colOff>
      <xdr:row>122</xdr:row>
      <xdr:rowOff>587158</xdr:rowOff>
    </xdr:from>
    <xdr:ext cx="1036320" cy="1491087"/>
    <xdr:pic>
      <xdr:nvPicPr>
        <xdr:cNvPr id="74" name="image16.png">
          <a:extLst>
            <a:ext uri="{FF2B5EF4-FFF2-40B4-BE49-F238E27FC236}">
              <a16:creationId xmlns:a16="http://schemas.microsoft.com/office/drawing/2014/main" id="{C272CD0A-BB35-4442-9840-D46073323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" y="57615238"/>
          <a:ext cx="1036320" cy="1491087"/>
        </a:xfrm>
        <a:prstGeom prst="rect">
          <a:avLst/>
        </a:prstGeom>
      </xdr:spPr>
    </xdr:pic>
    <xdr:clientData/>
  </xdr:oneCellAnchor>
  <xdr:oneCellAnchor>
    <xdr:from>
      <xdr:col>0</xdr:col>
      <xdr:colOff>746761</xdr:colOff>
      <xdr:row>128</xdr:row>
      <xdr:rowOff>118455</xdr:rowOff>
    </xdr:from>
    <xdr:ext cx="716279" cy="956687"/>
    <xdr:pic>
      <xdr:nvPicPr>
        <xdr:cNvPr id="75" name="image18.png">
          <a:extLst>
            <a:ext uri="{FF2B5EF4-FFF2-40B4-BE49-F238E27FC236}">
              <a16:creationId xmlns:a16="http://schemas.microsoft.com/office/drawing/2014/main" id="{8AD0BD7B-C925-4130-A421-27085F9BB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1" y="60926055"/>
          <a:ext cx="716279" cy="956687"/>
        </a:xfrm>
        <a:prstGeom prst="rect">
          <a:avLst/>
        </a:prstGeom>
      </xdr:spPr>
    </xdr:pic>
    <xdr:clientData/>
  </xdr:oneCellAnchor>
  <xdr:twoCellAnchor editAs="oneCell">
    <xdr:from>
      <xdr:col>0</xdr:col>
      <xdr:colOff>624840</xdr:colOff>
      <xdr:row>131</xdr:row>
      <xdr:rowOff>411480</xdr:rowOff>
    </xdr:from>
    <xdr:to>
      <xdr:col>0</xdr:col>
      <xdr:colOff>1585043</xdr:colOff>
      <xdr:row>133</xdr:row>
      <xdr:rowOff>167739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F2860D99-7DAC-4D9A-877A-84D338989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62377320"/>
          <a:ext cx="960203" cy="1143099"/>
        </a:xfrm>
        <a:prstGeom prst="rect">
          <a:avLst/>
        </a:prstGeom>
      </xdr:spPr>
    </xdr:pic>
    <xdr:clientData/>
  </xdr:twoCellAnchor>
  <xdr:oneCellAnchor>
    <xdr:from>
      <xdr:col>0</xdr:col>
      <xdr:colOff>701040</xdr:colOff>
      <xdr:row>143</xdr:row>
      <xdr:rowOff>655320</xdr:rowOff>
    </xdr:from>
    <xdr:ext cx="774078" cy="1413534"/>
    <xdr:pic>
      <xdr:nvPicPr>
        <xdr:cNvPr id="80" name="image21.png">
          <a:extLst>
            <a:ext uri="{FF2B5EF4-FFF2-40B4-BE49-F238E27FC236}">
              <a16:creationId xmlns:a16="http://schemas.microsoft.com/office/drawing/2014/main" id="{887332B9-993A-4FE7-9F7C-6F2EABF6F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" y="69372480"/>
          <a:ext cx="774078" cy="1413534"/>
        </a:xfrm>
        <a:prstGeom prst="rect">
          <a:avLst/>
        </a:prstGeom>
      </xdr:spPr>
    </xdr:pic>
    <xdr:clientData/>
  </xdr:oneCellAnchor>
  <xdr:twoCellAnchor editAs="oneCell">
    <xdr:from>
      <xdr:col>0</xdr:col>
      <xdr:colOff>381000</xdr:colOff>
      <xdr:row>150</xdr:row>
      <xdr:rowOff>655320</xdr:rowOff>
    </xdr:from>
    <xdr:to>
      <xdr:col>0</xdr:col>
      <xdr:colOff>1760340</xdr:colOff>
      <xdr:row>152</xdr:row>
      <xdr:rowOff>457299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7799B2B0-05D9-4776-AAAB-B09EA83DA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73487280"/>
          <a:ext cx="1379340" cy="1143099"/>
        </a:xfrm>
        <a:prstGeom prst="rect">
          <a:avLst/>
        </a:prstGeom>
      </xdr:spPr>
    </xdr:pic>
    <xdr:clientData/>
  </xdr:twoCellAnchor>
  <xdr:oneCellAnchor>
    <xdr:from>
      <xdr:col>0</xdr:col>
      <xdr:colOff>647700</xdr:colOff>
      <xdr:row>170</xdr:row>
      <xdr:rowOff>211800</xdr:rowOff>
    </xdr:from>
    <xdr:ext cx="838200" cy="788076"/>
    <xdr:pic>
      <xdr:nvPicPr>
        <xdr:cNvPr id="91" name="image12.png">
          <a:extLst>
            <a:ext uri="{FF2B5EF4-FFF2-40B4-BE49-F238E27FC236}">
              <a16:creationId xmlns:a16="http://schemas.microsoft.com/office/drawing/2014/main" id="{787E5E90-4CCB-4861-92F9-96422EBA6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2529350"/>
          <a:ext cx="838200" cy="788076"/>
        </a:xfrm>
        <a:prstGeom prst="rect">
          <a:avLst/>
        </a:prstGeom>
      </xdr:spPr>
    </xdr:pic>
    <xdr:clientData/>
  </xdr:oneCellAnchor>
  <xdr:twoCellAnchor editAs="oneCell">
    <xdr:from>
      <xdr:col>0</xdr:col>
      <xdr:colOff>609600</xdr:colOff>
      <xdr:row>172</xdr:row>
      <xdr:rowOff>88356</xdr:rowOff>
    </xdr:from>
    <xdr:to>
      <xdr:col>0</xdr:col>
      <xdr:colOff>1600200</xdr:colOff>
      <xdr:row>172</xdr:row>
      <xdr:rowOff>1028799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EE0967D3-4ADE-42CF-893A-229083962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3548906"/>
          <a:ext cx="990600" cy="940443"/>
        </a:xfrm>
        <a:prstGeom prst="rect">
          <a:avLst/>
        </a:prstGeom>
      </xdr:spPr>
    </xdr:pic>
    <xdr:clientData/>
  </xdr:twoCellAnchor>
  <xdr:oneCellAnchor>
    <xdr:from>
      <xdr:col>0</xdr:col>
      <xdr:colOff>704850</xdr:colOff>
      <xdr:row>174</xdr:row>
      <xdr:rowOff>190499</xdr:rowOff>
    </xdr:from>
    <xdr:ext cx="742950" cy="776853"/>
    <xdr:pic>
      <xdr:nvPicPr>
        <xdr:cNvPr id="94" name="image11.jpeg">
          <a:extLst>
            <a:ext uri="{FF2B5EF4-FFF2-40B4-BE49-F238E27FC236}">
              <a16:creationId xmlns:a16="http://schemas.microsoft.com/office/drawing/2014/main" id="{18CDC6F1-267E-48A4-BF81-7B22FB297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04794049"/>
          <a:ext cx="742950" cy="776853"/>
        </a:xfrm>
        <a:prstGeom prst="rect">
          <a:avLst/>
        </a:prstGeom>
      </xdr:spPr>
    </xdr:pic>
    <xdr:clientData/>
  </xdr:oneCellAnchor>
  <xdr:twoCellAnchor editAs="oneCell">
    <xdr:from>
      <xdr:col>0</xdr:col>
      <xdr:colOff>571501</xdr:colOff>
      <xdr:row>176</xdr:row>
      <xdr:rowOff>114399</xdr:rowOff>
    </xdr:from>
    <xdr:to>
      <xdr:col>0</xdr:col>
      <xdr:colOff>1485901</xdr:colOff>
      <xdr:row>176</xdr:row>
      <xdr:rowOff>1028799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9DCD0730-1C0D-482D-9DE0-DEF392D1F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10586094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693421</xdr:colOff>
      <xdr:row>178</xdr:row>
      <xdr:rowOff>143451</xdr:rowOff>
    </xdr:from>
    <xdr:to>
      <xdr:col>0</xdr:col>
      <xdr:colOff>1455421</xdr:colOff>
      <xdr:row>178</xdr:row>
      <xdr:rowOff>1036419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3006CAF9-E0BB-4C2E-A8A1-19727DD44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1" y="107722611"/>
          <a:ext cx="762000" cy="892968"/>
        </a:xfrm>
        <a:prstGeom prst="rect">
          <a:avLst/>
        </a:prstGeom>
      </xdr:spPr>
    </xdr:pic>
    <xdr:clientData/>
  </xdr:twoCellAnchor>
  <xdr:twoCellAnchor editAs="oneCell">
    <xdr:from>
      <xdr:col>0</xdr:col>
      <xdr:colOff>777240</xdr:colOff>
      <xdr:row>180</xdr:row>
      <xdr:rowOff>126936</xdr:rowOff>
    </xdr:from>
    <xdr:to>
      <xdr:col>0</xdr:col>
      <xdr:colOff>1341119</xdr:colOff>
      <xdr:row>180</xdr:row>
      <xdr:rowOff>1036419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1F0BC97-8817-4517-B011-48A41BD28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109016736"/>
          <a:ext cx="563879" cy="909483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164</xdr:row>
      <xdr:rowOff>19446</xdr:rowOff>
    </xdr:from>
    <xdr:to>
      <xdr:col>0</xdr:col>
      <xdr:colOff>1346200</xdr:colOff>
      <xdr:row>165</xdr:row>
      <xdr:rowOff>543243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A893B12-2FB5-4914-9AA7-C1058F19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03880046"/>
          <a:ext cx="660400" cy="1095297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558801</xdr:colOff>
      <xdr:row>8</xdr:row>
      <xdr:rowOff>146312</xdr:rowOff>
    </xdr:from>
    <xdr:to>
      <xdr:col>0</xdr:col>
      <xdr:colOff>1485901</xdr:colOff>
      <xdr:row>9</xdr:row>
      <xdr:rowOff>454771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08C3FA5-E815-4811-B720-B9816D6E7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1" y="4172212"/>
          <a:ext cx="927100" cy="87995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571501</xdr:colOff>
      <xdr:row>11</xdr:row>
      <xdr:rowOff>85725</xdr:rowOff>
    </xdr:from>
    <xdr:to>
      <xdr:col>0</xdr:col>
      <xdr:colOff>1536701</xdr:colOff>
      <xdr:row>12</xdr:row>
      <xdr:rowOff>479425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03ECEA0-91B3-433B-8716-43DE2FCBF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5330825"/>
          <a:ext cx="965200" cy="9652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137</xdr:row>
      <xdr:rowOff>76200</xdr:rowOff>
    </xdr:from>
    <xdr:to>
      <xdr:col>0</xdr:col>
      <xdr:colOff>1675384</xdr:colOff>
      <xdr:row>138</xdr:row>
      <xdr:rowOff>635001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DF42128-6AA9-4881-8C2E-52CEC668B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67538600"/>
          <a:ext cx="1243584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158</xdr:row>
      <xdr:rowOff>76200</xdr:rowOff>
    </xdr:from>
    <xdr:to>
      <xdr:col>0</xdr:col>
      <xdr:colOff>1756918</xdr:colOff>
      <xdr:row>160</xdr:row>
      <xdr:rowOff>165101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068ED53-B6BE-4ADA-98F7-78542F9DB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79883000"/>
          <a:ext cx="1325118" cy="1409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1244600</xdr:colOff>
      <xdr:row>35</xdr:row>
      <xdr:rowOff>304800</xdr:rowOff>
    </xdr:from>
    <xdr:to>
      <xdr:col>0</xdr:col>
      <xdr:colOff>1976554</xdr:colOff>
      <xdr:row>36</xdr:row>
      <xdr:rowOff>241076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8F54204-8033-48E8-A5DA-D0EEE0268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244600" y="16306800"/>
          <a:ext cx="731954" cy="507776"/>
        </a:xfrm>
        <a:prstGeom prst="rect">
          <a:avLst/>
        </a:prstGeom>
      </xdr:spPr>
    </xdr:pic>
    <xdr:clientData/>
  </xdr:twoCellAnchor>
  <xdr:twoCellAnchor editAs="oneCell">
    <xdr:from>
      <xdr:col>0</xdr:col>
      <xdr:colOff>498316</xdr:colOff>
      <xdr:row>35</xdr:row>
      <xdr:rowOff>121817</xdr:rowOff>
    </xdr:from>
    <xdr:to>
      <xdr:col>0</xdr:col>
      <xdr:colOff>1037159</xdr:colOff>
      <xdr:row>36</xdr:row>
      <xdr:rowOff>449426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86FC0048-824A-4B1D-88BD-78A5FA2B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185077">
          <a:off x="318183" y="16303950"/>
          <a:ext cx="899109" cy="53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</xdr:col>
      <xdr:colOff>5346</xdr:colOff>
      <xdr:row>110</xdr:row>
      <xdr:rowOff>503207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4F179017-ED40-4F77-A2F9-5CFB5FC80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450377"/>
          <a:ext cx="2460711" cy="117415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96</xdr:row>
      <xdr:rowOff>15240</xdr:rowOff>
    </xdr:from>
    <xdr:to>
      <xdr:col>0</xdr:col>
      <xdr:colOff>2049855</xdr:colOff>
      <xdr:row>98</xdr:row>
      <xdr:rowOff>625035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ACD4EE2-93A4-4F60-B5B9-45A4585D0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2014120"/>
          <a:ext cx="1821255" cy="1996635"/>
        </a:xfrm>
        <a:prstGeom prst="rect">
          <a:avLst/>
        </a:prstGeom>
      </xdr:spPr>
    </xdr:pic>
    <xdr:clientData/>
  </xdr:twoCellAnchor>
  <xdr:twoCellAnchor editAs="oneCell">
    <xdr:from>
      <xdr:col>0</xdr:col>
      <xdr:colOff>731520</xdr:colOff>
      <xdr:row>167</xdr:row>
      <xdr:rowOff>60959</xdr:rowOff>
    </xdr:from>
    <xdr:to>
      <xdr:col>0</xdr:col>
      <xdr:colOff>1417320</xdr:colOff>
      <xdr:row>168</xdr:row>
      <xdr:rowOff>467514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064A7E-497F-41B4-9D2F-71514122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731520" y="93847919"/>
          <a:ext cx="685800" cy="9856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</xdr:row>
      <xdr:rowOff>139699</xdr:rowOff>
    </xdr:from>
    <xdr:ext cx="1963010" cy="417875"/>
    <xdr:pic>
      <xdr:nvPicPr>
        <xdr:cNvPr id="2" name="Рисунок 1">
          <a:extLst>
            <a:ext uri="{FF2B5EF4-FFF2-40B4-BE49-F238E27FC236}">
              <a16:creationId xmlns:a16="http://schemas.microsoft.com/office/drawing/2014/main" id="{7FCB2BF6-2569-4E49-AB50-F10BA7FE2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1460" y="474979"/>
          <a:ext cx="1963010" cy="417875"/>
        </a:xfrm>
        <a:prstGeom prst="rect">
          <a:avLst/>
        </a:prstGeom>
      </xdr:spPr>
    </xdr:pic>
    <xdr:clientData/>
  </xdr:oneCellAnchor>
  <xdr:oneCellAnchor>
    <xdr:from>
      <xdr:col>0</xdr:col>
      <xdr:colOff>139700</xdr:colOff>
      <xdr:row>0</xdr:row>
      <xdr:rowOff>0</xdr:rowOff>
    </xdr:from>
    <xdr:ext cx="12646660" cy="1646165"/>
    <xdr:pic>
      <xdr:nvPicPr>
        <xdr:cNvPr id="3" name="Рисунок 2">
          <a:extLst>
            <a:ext uri="{FF2B5EF4-FFF2-40B4-BE49-F238E27FC236}">
              <a16:creationId xmlns:a16="http://schemas.microsoft.com/office/drawing/2014/main" id="{D1979884-F0FA-4D77-8224-214CDD119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0"/>
          <a:ext cx="12646660" cy="164616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28575</xdr:rowOff>
    </xdr:from>
    <xdr:ext cx="2046692" cy="294176"/>
    <xdr:pic>
      <xdr:nvPicPr>
        <xdr:cNvPr id="4" name="Рисунок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CDE00A-B137-43FC-89E6-181111475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495"/>
          <a:ext cx="2046692" cy="294176"/>
        </a:xfrm>
        <a:prstGeom prst="rect">
          <a:avLst/>
        </a:prstGeom>
      </xdr:spPr>
    </xdr:pic>
    <xdr:clientData/>
  </xdr:oneCellAnchor>
  <xdr:oneCellAnchor>
    <xdr:from>
      <xdr:col>10</xdr:col>
      <xdr:colOff>215900</xdr:colOff>
      <xdr:row>207</xdr:row>
      <xdr:rowOff>12700</xdr:rowOff>
    </xdr:from>
    <xdr:ext cx="756986" cy="771863"/>
    <xdr:pic>
      <xdr:nvPicPr>
        <xdr:cNvPr id="5" name="Рисунок 4">
          <a:extLst>
            <a:ext uri="{FF2B5EF4-FFF2-40B4-BE49-F238E27FC236}">
              <a16:creationId xmlns:a16="http://schemas.microsoft.com/office/drawing/2014/main" id="{E2E155EE-1F56-4287-9D56-F3D1C935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780" y="34714180"/>
          <a:ext cx="756986" cy="771863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42856</xdr:colOff>
      <xdr:row>1</xdr:row>
      <xdr:rowOff>537211</xdr:rowOff>
    </xdr:from>
    <xdr:to>
      <xdr:col>9</xdr:col>
      <xdr:colOff>666751</xdr:colOff>
      <xdr:row>3</xdr:row>
      <xdr:rowOff>38736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A738885-8785-45B6-A862-BED3DBD9F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5056" y="1362711"/>
          <a:ext cx="1855795" cy="403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438886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D9C21C3-EFCA-4A7C-B994-74DBF826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26800" cy="126438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14281</xdr:colOff>
      <xdr:row>2</xdr:row>
      <xdr:rowOff>3811</xdr:rowOff>
    </xdr:from>
    <xdr:to>
      <xdr:col>0</xdr:col>
      <xdr:colOff>2118123</xdr:colOff>
      <xdr:row>2</xdr:row>
      <xdr:rowOff>301571</xdr:rowOff>
    </xdr:to>
    <xdr:pic>
      <xdr:nvPicPr>
        <xdr:cNvPr id="6" name="Рисунок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B3AEF4-9CD5-4E00-95AD-BA71302E3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1" y="1413511"/>
          <a:ext cx="2103842" cy="29776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7</xdr:row>
      <xdr:rowOff>104775</xdr:rowOff>
    </xdr:from>
    <xdr:to>
      <xdr:col>0</xdr:col>
      <xdr:colOff>2236470</xdr:colOff>
      <xdr:row>10</xdr:row>
      <xdr:rowOff>219075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3183907-4B9A-48A7-A2BA-C4A6C4EC8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971800"/>
          <a:ext cx="2074545" cy="12573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19050</xdr:rowOff>
    </xdr:from>
    <xdr:to>
      <xdr:col>3</xdr:col>
      <xdr:colOff>762066</xdr:colOff>
      <xdr:row>14</xdr:row>
      <xdr:rowOff>362016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3B62F1-3AA2-4E86-A2A3-CD1D9E28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076825"/>
          <a:ext cx="762066" cy="76206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4</xdr:row>
      <xdr:rowOff>312421</xdr:rowOff>
    </xdr:from>
    <xdr:to>
      <xdr:col>0</xdr:col>
      <xdr:colOff>2197100</xdr:colOff>
      <xdr:row>6</xdr:row>
      <xdr:rowOff>15817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D0BC25-25EC-450F-8044-C7C49CD68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2077721"/>
          <a:ext cx="2095499" cy="335856"/>
        </a:xfrm>
        <a:prstGeom prst="rect">
          <a:avLst/>
        </a:prstGeom>
      </xdr:spPr>
    </xdr:pic>
    <xdr:clientData/>
  </xdr:twoCellAnchor>
  <xdr:twoCellAnchor editAs="oneCell">
    <xdr:from>
      <xdr:col>0</xdr:col>
      <xdr:colOff>270936</xdr:colOff>
      <xdr:row>40</xdr:row>
      <xdr:rowOff>157479</xdr:rowOff>
    </xdr:from>
    <xdr:to>
      <xdr:col>0</xdr:col>
      <xdr:colOff>3613334</xdr:colOff>
      <xdr:row>44</xdr:row>
      <xdr:rowOff>136312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4E9319A-B44F-4612-B727-EC0CBF223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936" y="15562579"/>
          <a:ext cx="3342398" cy="1502833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26</xdr:row>
      <xdr:rowOff>300565</xdr:rowOff>
    </xdr:from>
    <xdr:to>
      <xdr:col>0</xdr:col>
      <xdr:colOff>3880950</xdr:colOff>
      <xdr:row>33</xdr:row>
      <xdr:rowOff>330200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FF904A4-E71E-4B30-BF1F-263A52417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600" y="4847165"/>
          <a:ext cx="3779350" cy="23918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2</xdr:row>
      <xdr:rowOff>932730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39F82F5-1CB4-4ED8-8B00-05A554E1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10760" cy="160329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2</xdr:row>
      <xdr:rowOff>1104900</xdr:rowOff>
    </xdr:from>
    <xdr:to>
      <xdr:col>8</xdr:col>
      <xdr:colOff>978263</xdr:colOff>
      <xdr:row>4</xdr:row>
      <xdr:rowOff>45048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AD61CFD-ACEB-4A34-8DA3-6DEC0DB3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1778000"/>
          <a:ext cx="2083163" cy="360008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4</xdr:row>
      <xdr:rowOff>317500</xdr:rowOff>
    </xdr:from>
    <xdr:to>
      <xdr:col>8</xdr:col>
      <xdr:colOff>880292</xdr:colOff>
      <xdr:row>6</xdr:row>
      <xdr:rowOff>20659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C856A5A-64CC-4DB9-9213-83A416B85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5500" y="2425700"/>
          <a:ext cx="1934392" cy="343239"/>
        </a:xfrm>
        <a:prstGeom prst="rect">
          <a:avLst/>
        </a:prstGeom>
      </xdr:spPr>
    </xdr:pic>
    <xdr:clientData/>
  </xdr:twoCellAnchor>
  <xdr:twoCellAnchor editAs="oneCell">
    <xdr:from>
      <xdr:col>3</xdr:col>
      <xdr:colOff>566420</xdr:colOff>
      <xdr:row>47</xdr:row>
      <xdr:rowOff>12700</xdr:rowOff>
    </xdr:from>
    <xdr:to>
      <xdr:col>3</xdr:col>
      <xdr:colOff>1333566</xdr:colOff>
      <xdr:row>47</xdr:row>
      <xdr:rowOff>776943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4129C844-913D-4B64-A130-90CA0D5EF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0260" y="20647660"/>
          <a:ext cx="767146" cy="764243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1079500</xdr:colOff>
      <xdr:row>11</xdr:row>
      <xdr:rowOff>177800</xdr:rowOff>
    </xdr:from>
    <xdr:to>
      <xdr:col>0</xdr:col>
      <xdr:colOff>2755900</xdr:colOff>
      <xdr:row>16</xdr:row>
      <xdr:rowOff>245036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F7C05BA9-DA57-4F57-8635-16AA11928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" y="4775200"/>
          <a:ext cx="1676400" cy="197223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55707</xdr:colOff>
      <xdr:row>1</xdr:row>
      <xdr:rowOff>926811</xdr:rowOff>
    </xdr:from>
    <xdr:to>
      <xdr:col>8</xdr:col>
      <xdr:colOff>746276</xdr:colOff>
      <xdr:row>3</xdr:row>
      <xdr:rowOff>53974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4C0FC0-F3B6-4FA2-BD4E-E6C92C1B0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6807" y="1599911"/>
          <a:ext cx="1858969" cy="3844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955963</xdr:rowOff>
    </xdr:from>
    <xdr:to>
      <xdr:col>1</xdr:col>
      <xdr:colOff>170267</xdr:colOff>
      <xdr:row>2</xdr:row>
      <xdr:rowOff>244361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055EA-1D09-46FC-9530-8815306F6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20981"/>
          <a:ext cx="2109903" cy="2928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16384</xdr:col>
      <xdr:colOff>12700</xdr:colOff>
      <xdr:row>1</xdr:row>
      <xdr:rowOff>665937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60D73D5-2ACD-4908-9366-02D2F6B6A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531600" cy="133903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86</xdr:row>
      <xdr:rowOff>9525</xdr:rowOff>
    </xdr:from>
    <xdr:to>
      <xdr:col>3</xdr:col>
      <xdr:colOff>895416</xdr:colOff>
      <xdr:row>87</xdr:row>
      <xdr:rowOff>352490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7F8B995-2764-4615-A039-9F26FAD0A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25107900"/>
          <a:ext cx="762066" cy="76206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</xdr:colOff>
      <xdr:row>7</xdr:row>
      <xdr:rowOff>10135</xdr:rowOff>
    </xdr:from>
    <xdr:to>
      <xdr:col>0</xdr:col>
      <xdr:colOff>1773010</xdr:colOff>
      <xdr:row>9</xdr:row>
      <xdr:rowOff>190122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7DCFB1E-3B2A-4E32-8203-C7CC6E8EF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" y="3406478"/>
          <a:ext cx="1609725" cy="941988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12</xdr:row>
      <xdr:rowOff>363741</xdr:rowOff>
    </xdr:from>
    <xdr:to>
      <xdr:col>0</xdr:col>
      <xdr:colOff>1821159</xdr:colOff>
      <xdr:row>15</xdr:row>
      <xdr:rowOff>206828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4776937-317E-4D38-9F16-0FEFC4C40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5284084"/>
          <a:ext cx="1685088" cy="98608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18</xdr:row>
      <xdr:rowOff>106681</xdr:rowOff>
    </xdr:from>
    <xdr:to>
      <xdr:col>0</xdr:col>
      <xdr:colOff>1399292</xdr:colOff>
      <xdr:row>18</xdr:row>
      <xdr:rowOff>1036321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100391C-CAAB-4C26-8DDD-27B8F0A0A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6949441"/>
          <a:ext cx="942091" cy="929640"/>
        </a:xfrm>
        <a:prstGeom prst="rect">
          <a:avLst/>
        </a:prstGeom>
      </xdr:spPr>
    </xdr:pic>
    <xdr:clientData/>
  </xdr:twoCellAnchor>
  <xdr:twoCellAnchor editAs="oneCell">
    <xdr:from>
      <xdr:col>0</xdr:col>
      <xdr:colOff>289560</xdr:colOff>
      <xdr:row>20</xdr:row>
      <xdr:rowOff>89526</xdr:rowOff>
    </xdr:from>
    <xdr:to>
      <xdr:col>0</xdr:col>
      <xdr:colOff>1508760</xdr:colOff>
      <xdr:row>20</xdr:row>
      <xdr:rowOff>1049573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0378D60-46A9-4ED4-A3DB-B2D6FA162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8075286"/>
          <a:ext cx="1219200" cy="960047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365761</xdr:colOff>
      <xdr:row>22</xdr:row>
      <xdr:rowOff>78239</xdr:rowOff>
    </xdr:from>
    <xdr:to>
      <xdr:col>0</xdr:col>
      <xdr:colOff>1508760</xdr:colOff>
      <xdr:row>22</xdr:row>
      <xdr:rowOff>1040765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9004206D-603A-4D7D-B098-D5D66075A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1" y="9206999"/>
          <a:ext cx="1142999" cy="962526"/>
        </a:xfrm>
        <a:prstGeom prst="rect">
          <a:avLst/>
        </a:prstGeom>
      </xdr:spPr>
    </xdr:pic>
    <xdr:clientData/>
  </xdr:twoCellAnchor>
  <xdr:twoCellAnchor editAs="oneCell">
    <xdr:from>
      <xdr:col>0</xdr:col>
      <xdr:colOff>396241</xdr:colOff>
      <xdr:row>24</xdr:row>
      <xdr:rowOff>45721</xdr:rowOff>
    </xdr:from>
    <xdr:to>
      <xdr:col>0</xdr:col>
      <xdr:colOff>1432561</xdr:colOff>
      <xdr:row>24</xdr:row>
      <xdr:rowOff>1082041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5D76B072-2AFE-4A4C-BE35-CAECA4B33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1" y="10317481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26</xdr:row>
      <xdr:rowOff>91222</xdr:rowOff>
    </xdr:from>
    <xdr:to>
      <xdr:col>0</xdr:col>
      <xdr:colOff>1432559</xdr:colOff>
      <xdr:row>26</xdr:row>
      <xdr:rowOff>1058832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D8A0858-696E-4672-8458-C27C5D5CB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1505982"/>
          <a:ext cx="1051559" cy="967610"/>
        </a:xfrm>
        <a:prstGeom prst="rect">
          <a:avLst/>
        </a:prstGeom>
      </xdr:spPr>
    </xdr:pic>
    <xdr:clientData/>
  </xdr:twoCellAnchor>
  <xdr:twoCellAnchor editAs="oneCell">
    <xdr:from>
      <xdr:col>0</xdr:col>
      <xdr:colOff>441960</xdr:colOff>
      <xdr:row>28</xdr:row>
      <xdr:rowOff>87374</xdr:rowOff>
    </xdr:from>
    <xdr:to>
      <xdr:col>0</xdr:col>
      <xdr:colOff>1356360</xdr:colOff>
      <xdr:row>28</xdr:row>
      <xdr:rowOff>1032510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A15AE997-94BC-443E-9739-44B4B3453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" y="12645134"/>
          <a:ext cx="914400" cy="94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518160</xdr:colOff>
      <xdr:row>30</xdr:row>
      <xdr:rowOff>88230</xdr:rowOff>
    </xdr:from>
    <xdr:to>
      <xdr:col>0</xdr:col>
      <xdr:colOff>1356360</xdr:colOff>
      <xdr:row>30</xdr:row>
      <xdr:rowOff>1005839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37B19FFA-2B17-4592-8A5F-5F201A81B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13788990"/>
          <a:ext cx="838200" cy="917609"/>
        </a:xfrm>
        <a:prstGeom prst="rect">
          <a:avLst/>
        </a:prstGeom>
      </xdr:spPr>
    </xdr:pic>
    <xdr:clientData/>
  </xdr:twoCellAnchor>
  <xdr:twoCellAnchor editAs="oneCell">
    <xdr:from>
      <xdr:col>0</xdr:col>
      <xdr:colOff>411481</xdr:colOff>
      <xdr:row>32</xdr:row>
      <xdr:rowOff>99008</xdr:rowOff>
    </xdr:from>
    <xdr:to>
      <xdr:col>0</xdr:col>
      <xdr:colOff>1493520</xdr:colOff>
      <xdr:row>32</xdr:row>
      <xdr:rowOff>1063581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B0FE8536-3632-4450-A9EB-B6E4E3250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1" y="14942768"/>
          <a:ext cx="1082039" cy="964573"/>
        </a:xfrm>
        <a:prstGeom prst="rect">
          <a:avLst/>
        </a:prstGeom>
      </xdr:spPr>
    </xdr:pic>
    <xdr:clientData/>
  </xdr:twoCellAnchor>
  <xdr:twoCellAnchor editAs="oneCell">
    <xdr:from>
      <xdr:col>0</xdr:col>
      <xdr:colOff>130629</xdr:colOff>
      <xdr:row>36</xdr:row>
      <xdr:rowOff>287551</xdr:rowOff>
    </xdr:from>
    <xdr:to>
      <xdr:col>1</xdr:col>
      <xdr:colOff>1</xdr:colOff>
      <xdr:row>39</xdr:row>
      <xdr:rowOff>366953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CCF62518-5F21-4CF6-BF1F-09644D23D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9" y="17018894"/>
          <a:ext cx="1807029" cy="1222402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272143</xdr:colOff>
      <xdr:row>44</xdr:row>
      <xdr:rowOff>0</xdr:rowOff>
    </xdr:from>
    <xdr:to>
      <xdr:col>0</xdr:col>
      <xdr:colOff>1569888</xdr:colOff>
      <xdr:row>47</xdr:row>
      <xdr:rowOff>195943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4C9DC81A-B205-491A-A870-D483CD159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9398343"/>
          <a:ext cx="1297745" cy="1338943"/>
        </a:xfrm>
        <a:prstGeom prst="rect">
          <a:avLst/>
        </a:prstGeom>
      </xdr:spPr>
    </xdr:pic>
    <xdr:clientData/>
  </xdr:twoCellAnchor>
  <xdr:twoCellAnchor editAs="oneCell">
    <xdr:from>
      <xdr:col>0</xdr:col>
      <xdr:colOff>511628</xdr:colOff>
      <xdr:row>50</xdr:row>
      <xdr:rowOff>192652</xdr:rowOff>
    </xdr:from>
    <xdr:to>
      <xdr:col>0</xdr:col>
      <xdr:colOff>1295399</xdr:colOff>
      <xdr:row>52</xdr:row>
      <xdr:rowOff>179141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E9398766-A1F7-4181-8E6A-AB6C3F1B4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28" y="21495995"/>
          <a:ext cx="783771" cy="748489"/>
        </a:xfrm>
        <a:prstGeom prst="rect">
          <a:avLst/>
        </a:prstGeom>
      </xdr:spPr>
    </xdr:pic>
    <xdr:clientData/>
  </xdr:twoCellAnchor>
  <xdr:twoCellAnchor editAs="oneCell">
    <xdr:from>
      <xdr:col>0</xdr:col>
      <xdr:colOff>522517</xdr:colOff>
      <xdr:row>56</xdr:row>
      <xdr:rowOff>206004</xdr:rowOff>
    </xdr:from>
    <xdr:to>
      <xdr:col>0</xdr:col>
      <xdr:colOff>1415144</xdr:colOff>
      <xdr:row>58</xdr:row>
      <xdr:rowOff>126479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FB1A61F5-C4CE-4678-A989-831D10C86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517" y="23795347"/>
          <a:ext cx="892627" cy="682475"/>
        </a:xfrm>
        <a:prstGeom prst="rect">
          <a:avLst/>
        </a:prstGeom>
      </xdr:spPr>
    </xdr:pic>
    <xdr:clientData/>
  </xdr:twoCellAnchor>
  <xdr:twoCellAnchor editAs="oneCell">
    <xdr:from>
      <xdr:col>0</xdr:col>
      <xdr:colOff>468086</xdr:colOff>
      <xdr:row>54</xdr:row>
      <xdr:rowOff>163285</xdr:rowOff>
    </xdr:from>
    <xdr:to>
      <xdr:col>0</xdr:col>
      <xdr:colOff>1251857</xdr:colOff>
      <xdr:row>54</xdr:row>
      <xdr:rowOff>911774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F4CA1EE-5AD5-4D31-A3A1-0CBAD31C8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086" y="22609628"/>
          <a:ext cx="783771" cy="748489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489858</xdr:colOff>
      <xdr:row>60</xdr:row>
      <xdr:rowOff>217714</xdr:rowOff>
    </xdr:from>
    <xdr:to>
      <xdr:col>0</xdr:col>
      <xdr:colOff>1382485</xdr:colOff>
      <xdr:row>60</xdr:row>
      <xdr:rowOff>900189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5954C6F-6476-461C-B819-3C4EC0C61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8" y="24950057"/>
          <a:ext cx="892627" cy="682475"/>
        </a:xfrm>
        <a:prstGeom prst="rect">
          <a:avLst/>
        </a:prstGeom>
      </xdr:spPr>
    </xdr:pic>
    <xdr:clientData/>
  </xdr:twoCellAnchor>
  <xdr:twoCellAnchor editAs="oneCell">
    <xdr:from>
      <xdr:col>0</xdr:col>
      <xdr:colOff>359228</xdr:colOff>
      <xdr:row>62</xdr:row>
      <xdr:rowOff>93803</xdr:rowOff>
    </xdr:from>
    <xdr:to>
      <xdr:col>0</xdr:col>
      <xdr:colOff>1458685</xdr:colOff>
      <xdr:row>64</xdr:row>
      <xdr:rowOff>257088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C7BDAAB0-EBE3-4A1B-9061-FDA14E09D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28" y="25969146"/>
          <a:ext cx="1099457" cy="925286"/>
        </a:xfrm>
        <a:prstGeom prst="rect">
          <a:avLst/>
        </a:prstGeom>
      </xdr:spPr>
    </xdr:pic>
    <xdr:clientData/>
  </xdr:twoCellAnchor>
  <xdr:twoCellAnchor editAs="oneCell">
    <xdr:from>
      <xdr:col>0</xdr:col>
      <xdr:colOff>283028</xdr:colOff>
      <xdr:row>66</xdr:row>
      <xdr:rowOff>108857</xdr:rowOff>
    </xdr:from>
    <xdr:to>
      <xdr:col>0</xdr:col>
      <xdr:colOff>1382485</xdr:colOff>
      <xdr:row>66</xdr:row>
      <xdr:rowOff>1034143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2A6C5022-5609-4FAE-96CE-4657C32B8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028" y="27127200"/>
          <a:ext cx="1099457" cy="925286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68</xdr:row>
      <xdr:rowOff>76570</xdr:rowOff>
    </xdr:from>
    <xdr:to>
      <xdr:col>0</xdr:col>
      <xdr:colOff>1338943</xdr:colOff>
      <xdr:row>70</xdr:row>
      <xdr:rowOff>306126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89B40AFB-02E7-43F2-9F77-77B370512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237913"/>
          <a:ext cx="881743" cy="991557"/>
        </a:xfrm>
        <a:prstGeom prst="rect">
          <a:avLst/>
        </a:prstGeom>
      </xdr:spPr>
    </xdr:pic>
    <xdr:clientData/>
  </xdr:twoCellAnchor>
  <xdr:twoCellAnchor editAs="oneCell">
    <xdr:from>
      <xdr:col>0</xdr:col>
      <xdr:colOff>468086</xdr:colOff>
      <xdr:row>72</xdr:row>
      <xdr:rowOff>43543</xdr:rowOff>
    </xdr:from>
    <xdr:to>
      <xdr:col>0</xdr:col>
      <xdr:colOff>1349829</xdr:colOff>
      <xdr:row>72</xdr:row>
      <xdr:rowOff>1035100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C35E6759-1A81-4248-ADE1-B8F83D8E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086" y="29347886"/>
          <a:ext cx="881743" cy="991557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326573</xdr:colOff>
      <xdr:row>74</xdr:row>
      <xdr:rowOff>186006</xdr:rowOff>
    </xdr:from>
    <xdr:to>
      <xdr:col>0</xdr:col>
      <xdr:colOff>1578429</xdr:colOff>
      <xdr:row>76</xdr:row>
      <xdr:rowOff>233648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E167F07-080F-45E1-B8CB-BFE7A568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3" y="30633349"/>
          <a:ext cx="1251856" cy="809642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272142</xdr:colOff>
      <xdr:row>78</xdr:row>
      <xdr:rowOff>185057</xdr:rowOff>
    </xdr:from>
    <xdr:to>
      <xdr:col>0</xdr:col>
      <xdr:colOff>1523998</xdr:colOff>
      <xdr:row>78</xdr:row>
      <xdr:rowOff>994699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C18BB46-BEDA-4083-9CA7-6EF1CAEFB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2" y="31775400"/>
          <a:ext cx="1251856" cy="809642"/>
        </a:xfrm>
        <a:prstGeom prst="rect">
          <a:avLst/>
        </a:prstGeom>
      </xdr:spPr>
    </xdr:pic>
    <xdr:clientData/>
  </xdr:twoCellAnchor>
  <xdr:twoCellAnchor editAs="oneCell">
    <xdr:from>
      <xdr:col>0</xdr:col>
      <xdr:colOff>391886</xdr:colOff>
      <xdr:row>80</xdr:row>
      <xdr:rowOff>140129</xdr:rowOff>
    </xdr:from>
    <xdr:to>
      <xdr:col>0</xdr:col>
      <xdr:colOff>1436914</xdr:colOff>
      <xdr:row>82</xdr:row>
      <xdr:rowOff>293913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96DE5054-3AFC-43A0-87CC-665CB9722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86" y="32873472"/>
          <a:ext cx="1045028" cy="915785"/>
        </a:xfrm>
        <a:prstGeom prst="rect">
          <a:avLst/>
        </a:prstGeom>
      </xdr:spPr>
    </xdr:pic>
    <xdr:clientData/>
  </xdr:twoCellAnchor>
  <xdr:twoCellAnchor editAs="oneCell">
    <xdr:from>
      <xdr:col>0</xdr:col>
      <xdr:colOff>370114</xdr:colOff>
      <xdr:row>84</xdr:row>
      <xdr:rowOff>119743</xdr:rowOff>
    </xdr:from>
    <xdr:to>
      <xdr:col>0</xdr:col>
      <xdr:colOff>1415142</xdr:colOff>
      <xdr:row>84</xdr:row>
      <xdr:rowOff>1035528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79013A04-8459-4A7C-97C5-902844D69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114" y="33996086"/>
          <a:ext cx="1045028" cy="915785"/>
        </a:xfrm>
        <a:prstGeom prst="rect">
          <a:avLst/>
        </a:prstGeom>
      </xdr:spPr>
    </xdr:pic>
    <xdr:clientData/>
  </xdr:twoCellAnchor>
  <xdr:twoCellAnchor editAs="oneCell">
    <xdr:from>
      <xdr:col>1</xdr:col>
      <xdr:colOff>2171700</xdr:colOff>
      <xdr:row>1</xdr:row>
      <xdr:rowOff>609600</xdr:rowOff>
    </xdr:from>
    <xdr:to>
      <xdr:col>5</xdr:col>
      <xdr:colOff>215967</xdr:colOff>
      <xdr:row>3</xdr:row>
      <xdr:rowOff>1000</xdr:rowOff>
    </xdr:to>
    <xdr:pic>
      <xdr:nvPicPr>
        <xdr:cNvPr id="30" name="Рисунок 2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A59DDB20-BEB0-4272-B631-D38B307E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100" y="1282700"/>
          <a:ext cx="2578167" cy="64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76200</xdr:colOff>
      <xdr:row>4</xdr:row>
      <xdr:rowOff>65458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5D83CD3-DB6D-4772-8773-BC5A0769D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50600" cy="1259258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101601</xdr:colOff>
      <xdr:row>5</xdr:row>
      <xdr:rowOff>33020</xdr:rowOff>
    </xdr:from>
    <xdr:to>
      <xdr:col>1</xdr:col>
      <xdr:colOff>169814</xdr:colOff>
      <xdr:row>5</xdr:row>
      <xdr:rowOff>309100</xdr:rowOff>
    </xdr:to>
    <xdr:pic>
      <xdr:nvPicPr>
        <xdr:cNvPr id="10" name="Рисунок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EC897-DFE4-4F24-808A-33CB3FA8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1328420"/>
          <a:ext cx="2112913" cy="283700"/>
        </a:xfrm>
        <a:prstGeom prst="rect">
          <a:avLst/>
        </a:prstGeom>
      </xdr:spPr>
    </xdr:pic>
    <xdr:clientData/>
  </xdr:twoCellAnchor>
  <xdr:twoCellAnchor editAs="oneCell">
    <xdr:from>
      <xdr:col>7</xdr:col>
      <xdr:colOff>9050</xdr:colOff>
      <xdr:row>4</xdr:row>
      <xdr:rowOff>60325</xdr:rowOff>
    </xdr:from>
    <xdr:to>
      <xdr:col>8</xdr:col>
      <xdr:colOff>749300</xdr:colOff>
      <xdr:row>6</xdr:row>
      <xdr:rowOff>45477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3F6A804-42E5-41FC-9803-687967C75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8050" y="1254125"/>
          <a:ext cx="1946750" cy="404252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36</xdr:row>
      <xdr:rowOff>225425</xdr:rowOff>
    </xdr:from>
    <xdr:to>
      <xdr:col>3</xdr:col>
      <xdr:colOff>857316</xdr:colOff>
      <xdr:row>38</xdr:row>
      <xdr:rowOff>254000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1C396BB-801B-450F-94C5-C67563380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6050" y="14716125"/>
          <a:ext cx="762066" cy="739775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11</xdr:row>
      <xdr:rowOff>152400</xdr:rowOff>
    </xdr:from>
    <xdr:to>
      <xdr:col>0</xdr:col>
      <xdr:colOff>1790700</xdr:colOff>
      <xdr:row>13</xdr:row>
      <xdr:rowOff>234849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2F2286-B1C6-46DF-BA3C-BD28AF6E5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4356100"/>
          <a:ext cx="1498600" cy="844449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203201</xdr:colOff>
      <xdr:row>17</xdr:row>
      <xdr:rowOff>85552</xdr:rowOff>
    </xdr:from>
    <xdr:to>
      <xdr:col>0</xdr:col>
      <xdr:colOff>1765300</xdr:colOff>
      <xdr:row>18</xdr:row>
      <xdr:rowOff>495051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3C4007E-25D8-4E2B-A9CE-FF8EC772F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1" y="6575252"/>
          <a:ext cx="1562099" cy="98099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20</xdr:row>
      <xdr:rowOff>117730</xdr:rowOff>
    </xdr:from>
    <xdr:to>
      <xdr:col>0</xdr:col>
      <xdr:colOff>1727200</xdr:colOff>
      <xdr:row>21</xdr:row>
      <xdr:rowOff>469643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413F0EF-D390-4D58-90C5-CF3C0FC2B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8131430"/>
          <a:ext cx="1422400" cy="923413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24</xdr:row>
      <xdr:rowOff>29846</xdr:rowOff>
    </xdr:from>
    <xdr:to>
      <xdr:col>0</xdr:col>
      <xdr:colOff>1790700</xdr:colOff>
      <xdr:row>26</xdr:row>
      <xdr:rowOff>58679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6312E08-B86A-46C0-AF7A-A63C81D42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9948546"/>
          <a:ext cx="1524000" cy="790833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29</xdr:row>
      <xdr:rowOff>355600</xdr:rowOff>
    </xdr:from>
    <xdr:to>
      <xdr:col>0</xdr:col>
      <xdr:colOff>1981915</xdr:colOff>
      <xdr:row>34</xdr:row>
      <xdr:rowOff>76200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AC215629-157A-43CD-BE61-FDEA1D9A3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179300"/>
          <a:ext cx="1480265" cy="1625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448686</xdr:colOff>
      <xdr:row>83</xdr:row>
      <xdr:rowOff>107797</xdr:rowOff>
    </xdr:from>
    <xdr:to>
      <xdr:col>0</xdr:col>
      <xdr:colOff>1536225</xdr:colOff>
      <xdr:row>83</xdr:row>
      <xdr:rowOff>1098427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7A5A56C-A074-4F95-A2B2-AE96DB183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88119">
          <a:off x="448686" y="29520997"/>
          <a:ext cx="1087539" cy="990630"/>
        </a:xfrm>
        <a:prstGeom prst="rect">
          <a:avLst/>
        </a:prstGeom>
      </xdr:spPr>
    </xdr:pic>
    <xdr:clientData/>
  </xdr:twoCellAnchor>
  <xdr:twoCellAnchor editAs="oneCell">
    <xdr:from>
      <xdr:col>0</xdr:col>
      <xdr:colOff>433666</xdr:colOff>
      <xdr:row>7</xdr:row>
      <xdr:rowOff>226501</xdr:rowOff>
    </xdr:from>
    <xdr:to>
      <xdr:col>0</xdr:col>
      <xdr:colOff>1499113</xdr:colOff>
      <xdr:row>10</xdr:row>
      <xdr:rowOff>121054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B8DD365-C38A-444F-8A99-01E13B900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60122">
          <a:off x="433666" y="3350701"/>
          <a:ext cx="1065447" cy="1037553"/>
        </a:xfrm>
        <a:prstGeom prst="rect">
          <a:avLst/>
        </a:prstGeom>
      </xdr:spPr>
    </xdr:pic>
    <xdr:clientData/>
  </xdr:twoCellAnchor>
  <xdr:twoCellAnchor editAs="oneCell">
    <xdr:from>
      <xdr:col>0</xdr:col>
      <xdr:colOff>418362</xdr:colOff>
      <xdr:row>123</xdr:row>
      <xdr:rowOff>70097</xdr:rowOff>
    </xdr:from>
    <xdr:to>
      <xdr:col>0</xdr:col>
      <xdr:colOff>1396955</xdr:colOff>
      <xdr:row>123</xdr:row>
      <xdr:rowOff>1031710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3DA7BA9-6C87-4431-A148-740B28F07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11734">
          <a:off x="418362" y="48076097"/>
          <a:ext cx="978593" cy="961613"/>
        </a:xfrm>
        <a:prstGeom prst="rect">
          <a:avLst/>
        </a:prstGeom>
      </xdr:spPr>
    </xdr:pic>
    <xdr:clientData/>
  </xdr:twoCellAnchor>
  <xdr:twoCellAnchor editAs="oneCell">
    <xdr:from>
      <xdr:col>0</xdr:col>
      <xdr:colOff>278639</xdr:colOff>
      <xdr:row>91</xdr:row>
      <xdr:rowOff>121484</xdr:rowOff>
    </xdr:from>
    <xdr:to>
      <xdr:col>0</xdr:col>
      <xdr:colOff>1651643</xdr:colOff>
      <xdr:row>91</xdr:row>
      <xdr:rowOff>977899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9FA5EBC-F972-4479-BA98-688CF1A3F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39" y="33192284"/>
          <a:ext cx="1373004" cy="856415"/>
        </a:xfrm>
        <a:prstGeom prst="rect">
          <a:avLst/>
        </a:prstGeom>
      </xdr:spPr>
    </xdr:pic>
    <xdr:clientData/>
  </xdr:twoCellAnchor>
  <xdr:twoCellAnchor editAs="oneCell">
    <xdr:from>
      <xdr:col>0</xdr:col>
      <xdr:colOff>246058</xdr:colOff>
      <xdr:row>87</xdr:row>
      <xdr:rowOff>15875</xdr:rowOff>
    </xdr:from>
    <xdr:to>
      <xdr:col>0</xdr:col>
      <xdr:colOff>1803400</xdr:colOff>
      <xdr:row>89</xdr:row>
      <xdr:rowOff>291129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D3FEA7A2-3384-479A-A9D1-6AF5FD0755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19" b="18261"/>
        <a:stretch/>
      </xdr:blipFill>
      <xdr:spPr>
        <a:xfrm>
          <a:off x="246058" y="22933025"/>
          <a:ext cx="1557342" cy="1037254"/>
        </a:xfrm>
        <a:prstGeom prst="rect">
          <a:avLst/>
        </a:prstGeom>
      </xdr:spPr>
    </xdr:pic>
    <xdr:clientData/>
  </xdr:twoCellAnchor>
  <xdr:twoCellAnchor editAs="oneCell">
    <xdr:from>
      <xdr:col>0</xdr:col>
      <xdr:colOff>575354</xdr:colOff>
      <xdr:row>85</xdr:row>
      <xdr:rowOff>49059</xdr:rowOff>
    </xdr:from>
    <xdr:to>
      <xdr:col>0</xdr:col>
      <xdr:colOff>1465118</xdr:colOff>
      <xdr:row>85</xdr:row>
      <xdr:rowOff>1093482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B99923A-7FE6-486E-A604-5EF0FD8A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01732">
          <a:off x="575354" y="30681459"/>
          <a:ext cx="889764" cy="1044423"/>
        </a:xfrm>
        <a:prstGeom prst="rect">
          <a:avLst/>
        </a:prstGeom>
      </xdr:spPr>
    </xdr:pic>
    <xdr:clientData/>
  </xdr:twoCellAnchor>
  <xdr:twoCellAnchor editAs="oneCell">
    <xdr:from>
      <xdr:col>0</xdr:col>
      <xdr:colOff>570045</xdr:colOff>
      <xdr:row>115</xdr:row>
      <xdr:rowOff>70153</xdr:rowOff>
    </xdr:from>
    <xdr:to>
      <xdr:col>0</xdr:col>
      <xdr:colOff>1543416</xdr:colOff>
      <xdr:row>115</xdr:row>
      <xdr:rowOff>1041272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A0F561CA-87B3-46D5-8876-6FFBB9F96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92766">
          <a:off x="570045" y="44418553"/>
          <a:ext cx="973371" cy="97111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127</xdr:row>
      <xdr:rowOff>69475</xdr:rowOff>
    </xdr:from>
    <xdr:to>
      <xdr:col>0</xdr:col>
      <xdr:colOff>1587500</xdr:colOff>
      <xdr:row>127</xdr:row>
      <xdr:rowOff>1086855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8780BAB-B0ED-4569-AA8C-381D7B1B9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0513875"/>
          <a:ext cx="1016000" cy="1017380"/>
        </a:xfrm>
        <a:prstGeom prst="rect">
          <a:avLst/>
        </a:prstGeom>
      </xdr:spPr>
    </xdr:pic>
    <xdr:clientData/>
  </xdr:twoCellAnchor>
  <xdr:twoCellAnchor editAs="oneCell">
    <xdr:from>
      <xdr:col>0</xdr:col>
      <xdr:colOff>362337</xdr:colOff>
      <xdr:row>125</xdr:row>
      <xdr:rowOff>2367</xdr:rowOff>
    </xdr:from>
    <xdr:to>
      <xdr:col>0</xdr:col>
      <xdr:colOff>1520079</xdr:colOff>
      <xdr:row>126</xdr:row>
      <xdr:rowOff>28615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A50715C0-3DCA-44E7-A745-1730F4E58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38689">
          <a:off x="362337" y="49227567"/>
          <a:ext cx="1157742" cy="1169248"/>
        </a:xfrm>
        <a:prstGeom prst="rect">
          <a:avLst/>
        </a:prstGeom>
      </xdr:spPr>
    </xdr:pic>
    <xdr:clientData/>
  </xdr:twoCellAnchor>
  <xdr:twoCellAnchor editAs="oneCell">
    <xdr:from>
      <xdr:col>0</xdr:col>
      <xdr:colOff>415137</xdr:colOff>
      <xdr:row>17</xdr:row>
      <xdr:rowOff>246769</xdr:rowOff>
    </xdr:from>
    <xdr:to>
      <xdr:col>0</xdr:col>
      <xdr:colOff>1623158</xdr:colOff>
      <xdr:row>20</xdr:row>
      <xdr:rowOff>84303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54C4A227-7966-4F34-97B9-FD7CC7FD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891869">
          <a:off x="415137" y="6571369"/>
          <a:ext cx="1208021" cy="980534"/>
        </a:xfrm>
        <a:prstGeom prst="rect">
          <a:avLst/>
        </a:prstGeom>
      </xdr:spPr>
    </xdr:pic>
    <xdr:clientData/>
  </xdr:twoCellAnchor>
  <xdr:twoCellAnchor editAs="oneCell">
    <xdr:from>
      <xdr:col>0</xdr:col>
      <xdr:colOff>427640</xdr:colOff>
      <xdr:row>22</xdr:row>
      <xdr:rowOff>172496</xdr:rowOff>
    </xdr:from>
    <xdr:to>
      <xdr:col>0</xdr:col>
      <xdr:colOff>1572069</xdr:colOff>
      <xdr:row>25</xdr:row>
      <xdr:rowOff>188540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EEBDB308-DAE0-4323-A279-76E972217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027129">
          <a:off x="427640" y="8097296"/>
          <a:ext cx="1144429" cy="1159044"/>
        </a:xfrm>
        <a:prstGeom prst="rect">
          <a:avLst/>
        </a:prstGeom>
      </xdr:spPr>
    </xdr:pic>
    <xdr:clientData/>
  </xdr:twoCellAnchor>
  <xdr:twoCellAnchor editAs="oneCell">
    <xdr:from>
      <xdr:col>0</xdr:col>
      <xdr:colOff>679507</xdr:colOff>
      <xdr:row>113</xdr:row>
      <xdr:rowOff>196433</xdr:rowOff>
    </xdr:from>
    <xdr:to>
      <xdr:col>0</xdr:col>
      <xdr:colOff>1285875</xdr:colOff>
      <xdr:row>113</xdr:row>
      <xdr:rowOff>882821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3AC4BF8-6CEF-4A38-8964-535B3E391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507" y="43325633"/>
          <a:ext cx="606368" cy="686388"/>
        </a:xfrm>
        <a:prstGeom prst="rect">
          <a:avLst/>
        </a:prstGeom>
      </xdr:spPr>
    </xdr:pic>
    <xdr:clientData/>
  </xdr:twoCellAnchor>
  <xdr:twoCellAnchor editAs="oneCell">
    <xdr:from>
      <xdr:col>0</xdr:col>
      <xdr:colOff>360833</xdr:colOff>
      <xdr:row>64</xdr:row>
      <xdr:rowOff>106515</xdr:rowOff>
    </xdr:from>
    <xdr:to>
      <xdr:col>0</xdr:col>
      <xdr:colOff>1658625</xdr:colOff>
      <xdr:row>67</xdr:row>
      <xdr:rowOff>177735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2D4A2CF2-7F4F-4024-A3ED-AD7580DDB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24407">
          <a:off x="360833" y="22814115"/>
          <a:ext cx="1297792" cy="1214220"/>
        </a:xfrm>
        <a:prstGeom prst="rect">
          <a:avLst/>
        </a:prstGeom>
      </xdr:spPr>
    </xdr:pic>
    <xdr:clientData/>
  </xdr:twoCellAnchor>
  <xdr:twoCellAnchor editAs="oneCell">
    <xdr:from>
      <xdr:col>0</xdr:col>
      <xdr:colOff>463833</xdr:colOff>
      <xdr:row>73</xdr:row>
      <xdr:rowOff>236176</xdr:rowOff>
    </xdr:from>
    <xdr:to>
      <xdr:col>0</xdr:col>
      <xdr:colOff>1714501</xdr:colOff>
      <xdr:row>76</xdr:row>
      <xdr:rowOff>98819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38A4981-A182-4F80-9BEF-9715036E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33" y="26067976"/>
          <a:ext cx="1250668" cy="1005643"/>
        </a:xfrm>
        <a:prstGeom prst="rect">
          <a:avLst/>
        </a:prstGeom>
      </xdr:spPr>
    </xdr:pic>
    <xdr:clientData/>
  </xdr:twoCellAnchor>
  <xdr:twoCellAnchor editAs="oneCell">
    <xdr:from>
      <xdr:col>0</xdr:col>
      <xdr:colOff>339663</xdr:colOff>
      <xdr:row>56</xdr:row>
      <xdr:rowOff>156545</xdr:rowOff>
    </xdr:from>
    <xdr:to>
      <xdr:col>0</xdr:col>
      <xdr:colOff>1624590</xdr:colOff>
      <xdr:row>59</xdr:row>
      <xdr:rowOff>291960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ED98181C-999A-4377-814E-336AB467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54446">
          <a:off x="339663" y="20120945"/>
          <a:ext cx="1284927" cy="1278415"/>
        </a:xfrm>
        <a:prstGeom prst="rect">
          <a:avLst/>
        </a:prstGeom>
      </xdr:spPr>
    </xdr:pic>
    <xdr:clientData/>
  </xdr:twoCellAnchor>
  <xdr:twoCellAnchor editAs="oneCell">
    <xdr:from>
      <xdr:col>0</xdr:col>
      <xdr:colOff>69849</xdr:colOff>
      <xdr:row>93</xdr:row>
      <xdr:rowOff>25082</xdr:rowOff>
    </xdr:from>
    <xdr:to>
      <xdr:col>0</xdr:col>
      <xdr:colOff>1886367</xdr:colOff>
      <xdr:row>93</xdr:row>
      <xdr:rowOff>1066799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8D48CF8-1F89-4DAB-9298-3BE2EE0F2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230" b="13144"/>
        <a:stretch/>
      </xdr:blipFill>
      <xdr:spPr>
        <a:xfrm>
          <a:off x="69849" y="34315082"/>
          <a:ext cx="1816518" cy="1041717"/>
        </a:xfrm>
        <a:prstGeom prst="rect">
          <a:avLst/>
        </a:prstGeom>
      </xdr:spPr>
    </xdr:pic>
    <xdr:clientData/>
  </xdr:twoCellAnchor>
  <xdr:twoCellAnchor editAs="oneCell">
    <xdr:from>
      <xdr:col>0</xdr:col>
      <xdr:colOff>256615</xdr:colOff>
      <xdr:row>50</xdr:row>
      <xdr:rowOff>224403</xdr:rowOff>
    </xdr:from>
    <xdr:to>
      <xdr:col>0</xdr:col>
      <xdr:colOff>1651001</xdr:colOff>
      <xdr:row>53</xdr:row>
      <xdr:rowOff>80427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F635BECA-7C4C-4A19-81EE-C95390B7D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615" y="18207603"/>
          <a:ext cx="1394386" cy="999024"/>
        </a:xfrm>
        <a:prstGeom prst="rect">
          <a:avLst/>
        </a:prstGeom>
      </xdr:spPr>
    </xdr:pic>
    <xdr:clientData/>
  </xdr:twoCellAnchor>
  <xdr:twoCellAnchor editAs="oneCell">
    <xdr:from>
      <xdr:col>0</xdr:col>
      <xdr:colOff>199982</xdr:colOff>
      <xdr:row>36</xdr:row>
      <xdr:rowOff>127000</xdr:rowOff>
    </xdr:from>
    <xdr:to>
      <xdr:col>0</xdr:col>
      <xdr:colOff>1711378</xdr:colOff>
      <xdr:row>39</xdr:row>
      <xdr:rowOff>140029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96036A7-DC75-4F40-B5DF-349781EAF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982" y="13081000"/>
          <a:ext cx="1511396" cy="115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242578</xdr:rowOff>
    </xdr:from>
    <xdr:to>
      <xdr:col>0</xdr:col>
      <xdr:colOff>1549400</xdr:colOff>
      <xdr:row>105</xdr:row>
      <xdr:rowOff>373903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CEE5349-1F06-40A6-ADA0-E2C5E803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571178"/>
          <a:ext cx="1549400" cy="1655325"/>
        </a:xfrm>
        <a:prstGeom prst="rect">
          <a:avLst/>
        </a:prstGeom>
      </xdr:spPr>
    </xdr:pic>
    <xdr:clientData/>
  </xdr:twoCellAnchor>
  <xdr:twoCellAnchor editAs="oneCell">
    <xdr:from>
      <xdr:col>0</xdr:col>
      <xdr:colOff>685799</xdr:colOff>
      <xdr:row>108</xdr:row>
      <xdr:rowOff>150762</xdr:rowOff>
    </xdr:from>
    <xdr:to>
      <xdr:col>1</xdr:col>
      <xdr:colOff>0</xdr:colOff>
      <xdr:row>109</xdr:row>
      <xdr:rowOff>368796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1C72FE1C-B5F5-4B52-ACDF-967143C99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42" b="22253"/>
        <a:stretch/>
      </xdr:blipFill>
      <xdr:spPr>
        <a:xfrm>
          <a:off x="685799" y="40841562"/>
          <a:ext cx="1333501" cy="789534"/>
        </a:xfrm>
        <a:prstGeom prst="rect">
          <a:avLst/>
        </a:prstGeom>
      </xdr:spPr>
    </xdr:pic>
    <xdr:clientData/>
  </xdr:twoCellAnchor>
  <xdr:twoCellAnchor editAs="oneCell">
    <xdr:from>
      <xdr:col>0</xdr:col>
      <xdr:colOff>198614</xdr:colOff>
      <xdr:row>12</xdr:row>
      <xdr:rowOff>302088</xdr:rowOff>
    </xdr:from>
    <xdr:to>
      <xdr:col>0</xdr:col>
      <xdr:colOff>1777650</xdr:colOff>
      <xdr:row>15</xdr:row>
      <xdr:rowOff>15959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2EC54189-8258-4AC8-85FD-3DD7744C2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25394">
          <a:off x="198614" y="5026488"/>
          <a:ext cx="1579036" cy="856871"/>
        </a:xfrm>
        <a:prstGeom prst="rect">
          <a:avLst/>
        </a:prstGeom>
      </xdr:spPr>
    </xdr:pic>
    <xdr:clientData/>
  </xdr:twoCellAnchor>
  <xdr:twoCellAnchor editAs="oneCell">
    <xdr:from>
      <xdr:col>0</xdr:col>
      <xdr:colOff>379780</xdr:colOff>
      <xdr:row>80</xdr:row>
      <xdr:rowOff>57169</xdr:rowOff>
    </xdr:from>
    <xdr:to>
      <xdr:col>0</xdr:col>
      <xdr:colOff>1554450</xdr:colOff>
      <xdr:row>81</xdr:row>
      <xdr:rowOff>542624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8021037A-1102-4384-AEDC-EDEB8967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80" y="28251169"/>
          <a:ext cx="1174670" cy="1056955"/>
        </a:xfrm>
        <a:prstGeom prst="rect">
          <a:avLst/>
        </a:prstGeom>
      </xdr:spPr>
    </xdr:pic>
    <xdr:clientData/>
  </xdr:twoCellAnchor>
  <xdr:twoCellAnchor editAs="oneCell">
    <xdr:from>
      <xdr:col>0</xdr:col>
      <xdr:colOff>578767</xdr:colOff>
      <xdr:row>95</xdr:row>
      <xdr:rowOff>83170</xdr:rowOff>
    </xdr:from>
    <xdr:to>
      <xdr:col>0</xdr:col>
      <xdr:colOff>1490134</xdr:colOff>
      <xdr:row>96</xdr:row>
      <xdr:rowOff>466488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DECBF9E3-D244-4469-BC8A-FCFC14268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767" y="35770170"/>
          <a:ext cx="911367" cy="954818"/>
        </a:xfrm>
        <a:prstGeom prst="rect">
          <a:avLst/>
        </a:prstGeom>
      </xdr:spPr>
    </xdr:pic>
    <xdr:clientData/>
  </xdr:twoCellAnchor>
  <xdr:twoCellAnchor editAs="oneCell">
    <xdr:from>
      <xdr:col>0</xdr:col>
      <xdr:colOff>507826</xdr:colOff>
      <xdr:row>98</xdr:row>
      <xdr:rowOff>73319</xdr:rowOff>
    </xdr:from>
    <xdr:to>
      <xdr:col>0</xdr:col>
      <xdr:colOff>1524000</xdr:colOff>
      <xdr:row>98</xdr:row>
      <xdr:rowOff>1088088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70FB2D8D-1569-4AC5-A5FC-640ED33D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826" y="36801719"/>
          <a:ext cx="1016174" cy="1014769"/>
        </a:xfrm>
        <a:prstGeom prst="rect">
          <a:avLst/>
        </a:prstGeom>
      </xdr:spPr>
    </xdr:pic>
    <xdr:clientData/>
  </xdr:twoCellAnchor>
  <xdr:twoCellAnchor editAs="oneCell">
    <xdr:from>
      <xdr:col>0</xdr:col>
      <xdr:colOff>321118</xdr:colOff>
      <xdr:row>119</xdr:row>
      <xdr:rowOff>278848</xdr:rowOff>
    </xdr:from>
    <xdr:to>
      <xdr:col>0</xdr:col>
      <xdr:colOff>1694888</xdr:colOff>
      <xdr:row>121</xdr:row>
      <xdr:rowOff>43999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BCFEEA5A-4465-49B5-8004-427ACDAFB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13387">
          <a:off x="321118" y="47065648"/>
          <a:ext cx="1373770" cy="527151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111</xdr:row>
      <xdr:rowOff>67642</xdr:rowOff>
    </xdr:from>
    <xdr:to>
      <xdr:col>0</xdr:col>
      <xdr:colOff>1966096</xdr:colOff>
      <xdr:row>111</xdr:row>
      <xdr:rowOff>1054100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B72E91BA-4677-4CD9-8AFA-8D366068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41977642"/>
          <a:ext cx="1886721" cy="986458"/>
        </a:xfrm>
        <a:prstGeom prst="rect">
          <a:avLst/>
        </a:prstGeom>
      </xdr:spPr>
    </xdr:pic>
    <xdr:clientData/>
  </xdr:twoCellAnchor>
  <xdr:twoCellAnchor editAs="oneCell">
    <xdr:from>
      <xdr:col>0</xdr:col>
      <xdr:colOff>181541</xdr:colOff>
      <xdr:row>117</xdr:row>
      <xdr:rowOff>334498</xdr:rowOff>
    </xdr:from>
    <xdr:to>
      <xdr:col>0</xdr:col>
      <xdr:colOff>1850887</xdr:colOff>
      <xdr:row>117</xdr:row>
      <xdr:rowOff>805236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2A25B299-CBEA-4352-8309-A20F4CC9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80845" y="45302794"/>
          <a:ext cx="470738" cy="166934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</xdr:row>
      <xdr:rowOff>15875</xdr:rowOff>
    </xdr:from>
    <xdr:to>
      <xdr:col>1</xdr:col>
      <xdr:colOff>125363</xdr:colOff>
      <xdr:row>3</xdr:row>
      <xdr:rowOff>299575</xdr:rowOff>
    </xdr:to>
    <xdr:pic>
      <xdr:nvPicPr>
        <xdr:cNvPr id="66" name="Рисунок 65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CC9B7283-3809-4A68-BE98-D15FF362C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89075"/>
          <a:ext cx="2106563" cy="2837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2</xdr:row>
      <xdr:rowOff>146685</xdr:rowOff>
    </xdr:from>
    <xdr:to>
      <xdr:col>8</xdr:col>
      <xdr:colOff>838675</xdr:colOff>
      <xdr:row>4</xdr:row>
      <xdr:rowOff>42937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FB3AC3AA-0536-450C-97BE-91A6DAD69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1429385"/>
          <a:ext cx="1956275" cy="404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C1924A4-ED09-4BB8-A50C-5F26B112F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01425" cy="1266825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1085850</xdr:colOff>
      <xdr:row>128</xdr:row>
      <xdr:rowOff>250825</xdr:rowOff>
    </xdr:from>
    <xdr:to>
      <xdr:col>3</xdr:col>
      <xdr:colOff>654116</xdr:colOff>
      <xdr:row>130</xdr:row>
      <xdr:rowOff>279400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F0C2F00-890A-4F5C-B507-D6531ED97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6550" y="51838225"/>
          <a:ext cx="762066" cy="739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494846</xdr:colOff>
      <xdr:row>7</xdr:row>
      <xdr:rowOff>38745</xdr:rowOff>
    </xdr:from>
    <xdr:to>
      <xdr:col>0</xdr:col>
      <xdr:colOff>1524001</xdr:colOff>
      <xdr:row>9</xdr:row>
      <xdr:rowOff>286109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B8A454C-7C55-4FAD-AFCF-81E53A60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46" y="3097631"/>
          <a:ext cx="1029155" cy="1009364"/>
        </a:xfrm>
        <a:prstGeom prst="rect">
          <a:avLst/>
        </a:prstGeom>
      </xdr:spPr>
    </xdr:pic>
    <xdr:clientData/>
  </xdr:twoCellAnchor>
  <xdr:twoCellAnchor editAs="oneCell">
    <xdr:from>
      <xdr:col>0</xdr:col>
      <xdr:colOff>461459</xdr:colOff>
      <xdr:row>12</xdr:row>
      <xdr:rowOff>86002</xdr:rowOff>
    </xdr:from>
    <xdr:to>
      <xdr:col>0</xdr:col>
      <xdr:colOff>1625013</xdr:colOff>
      <xdr:row>15</xdr:row>
      <xdr:rowOff>372878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9F5B4EB-8416-4EE5-A3BC-B558D7678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371242">
          <a:off x="461459" y="5550631"/>
          <a:ext cx="1163554" cy="1168619"/>
        </a:xfrm>
        <a:prstGeom prst="rect">
          <a:avLst/>
        </a:prstGeom>
      </xdr:spPr>
    </xdr:pic>
    <xdr:clientData/>
  </xdr:twoCellAnchor>
  <xdr:twoCellAnchor editAs="oneCell">
    <xdr:from>
      <xdr:col>0</xdr:col>
      <xdr:colOff>550825</xdr:colOff>
      <xdr:row>16</xdr:row>
      <xdr:rowOff>64442</xdr:rowOff>
    </xdr:from>
    <xdr:to>
      <xdr:col>0</xdr:col>
      <xdr:colOff>1667331</xdr:colOff>
      <xdr:row>19</xdr:row>
      <xdr:rowOff>364499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588CAAC-E4A5-42D4-B12D-A339E356C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83635">
          <a:off x="550825" y="6791813"/>
          <a:ext cx="1116506" cy="1181800"/>
        </a:xfrm>
        <a:prstGeom prst="rect">
          <a:avLst/>
        </a:prstGeom>
      </xdr:spPr>
    </xdr:pic>
    <xdr:clientData/>
  </xdr:twoCellAnchor>
  <xdr:twoCellAnchor editAs="oneCell">
    <xdr:from>
      <xdr:col>0</xdr:col>
      <xdr:colOff>424543</xdr:colOff>
      <xdr:row>21</xdr:row>
      <xdr:rowOff>33746</xdr:rowOff>
    </xdr:from>
    <xdr:to>
      <xdr:col>0</xdr:col>
      <xdr:colOff>1792871</xdr:colOff>
      <xdr:row>23</xdr:row>
      <xdr:rowOff>313544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17510C2-E189-40EE-B5F5-67F74F0F4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543" y="8143603"/>
          <a:ext cx="1368328" cy="1041798"/>
        </a:xfrm>
        <a:prstGeom prst="rect">
          <a:avLst/>
        </a:prstGeom>
      </xdr:spPr>
    </xdr:pic>
    <xdr:clientData/>
  </xdr:twoCellAnchor>
  <xdr:twoCellAnchor editAs="oneCell">
    <xdr:from>
      <xdr:col>0</xdr:col>
      <xdr:colOff>275017</xdr:colOff>
      <xdr:row>29</xdr:row>
      <xdr:rowOff>108857</xdr:rowOff>
    </xdr:from>
    <xdr:to>
      <xdr:col>0</xdr:col>
      <xdr:colOff>1839687</xdr:colOff>
      <xdr:row>32</xdr:row>
      <xdr:rowOff>154213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5AF4F8ED-CEA5-4E13-9CCF-A8661D546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017" y="11059886"/>
          <a:ext cx="1564670" cy="1188356"/>
        </a:xfrm>
        <a:prstGeom prst="rect">
          <a:avLst/>
        </a:prstGeom>
      </xdr:spPr>
    </xdr:pic>
    <xdr:clientData/>
  </xdr:twoCellAnchor>
  <xdr:twoCellAnchor editAs="oneCell">
    <xdr:from>
      <xdr:col>0</xdr:col>
      <xdr:colOff>370114</xdr:colOff>
      <xdr:row>38</xdr:row>
      <xdr:rowOff>114221</xdr:rowOff>
    </xdr:from>
    <xdr:to>
      <xdr:col>0</xdr:col>
      <xdr:colOff>1514928</xdr:colOff>
      <xdr:row>40</xdr:row>
      <xdr:rowOff>295009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7977A497-91A5-4F0C-9410-5C81F6CB6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114" y="14178564"/>
          <a:ext cx="1144814" cy="942788"/>
        </a:xfrm>
        <a:prstGeom prst="rect">
          <a:avLst/>
        </a:prstGeom>
      </xdr:spPr>
    </xdr:pic>
    <xdr:clientData/>
  </xdr:twoCellAnchor>
  <xdr:twoCellAnchor editAs="oneCell">
    <xdr:from>
      <xdr:col>0</xdr:col>
      <xdr:colOff>419599</xdr:colOff>
      <xdr:row>43</xdr:row>
      <xdr:rowOff>152393</xdr:rowOff>
    </xdr:from>
    <xdr:to>
      <xdr:col>0</xdr:col>
      <xdr:colOff>1725301</xdr:colOff>
      <xdr:row>45</xdr:row>
      <xdr:rowOff>215046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BEE9D7F-A39D-4026-AC0D-486FB61DD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8390867">
          <a:off x="419599" y="15860479"/>
          <a:ext cx="1305702" cy="824653"/>
        </a:xfrm>
        <a:prstGeom prst="rect">
          <a:avLst/>
        </a:prstGeom>
      </xdr:spPr>
    </xdr:pic>
    <xdr:clientData/>
  </xdr:twoCellAnchor>
  <xdr:twoCellAnchor editAs="oneCell">
    <xdr:from>
      <xdr:col>0</xdr:col>
      <xdr:colOff>385063</xdr:colOff>
      <xdr:row>50</xdr:row>
      <xdr:rowOff>363347</xdr:rowOff>
    </xdr:from>
    <xdr:to>
      <xdr:col>0</xdr:col>
      <xdr:colOff>1565950</xdr:colOff>
      <xdr:row>54</xdr:row>
      <xdr:rowOff>51585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421034F6-9899-4C52-B047-3319238D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81688">
          <a:off x="385063" y="17715176"/>
          <a:ext cx="1180887" cy="1212238"/>
        </a:xfrm>
        <a:prstGeom prst="rect">
          <a:avLst/>
        </a:prstGeom>
      </xdr:spPr>
    </xdr:pic>
    <xdr:clientData/>
  </xdr:twoCellAnchor>
  <xdr:twoCellAnchor editAs="oneCell">
    <xdr:from>
      <xdr:col>0</xdr:col>
      <xdr:colOff>399452</xdr:colOff>
      <xdr:row>56</xdr:row>
      <xdr:rowOff>308785</xdr:rowOff>
    </xdr:from>
    <xdr:to>
      <xdr:col>0</xdr:col>
      <xdr:colOff>1650269</xdr:colOff>
      <xdr:row>60</xdr:row>
      <xdr:rowOff>58980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3C609B59-93A8-4C37-A0B9-F967D8793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02338">
          <a:off x="399452" y="19685356"/>
          <a:ext cx="1250817" cy="1274195"/>
        </a:xfrm>
        <a:prstGeom prst="rect">
          <a:avLst/>
        </a:prstGeom>
      </xdr:spPr>
    </xdr:pic>
    <xdr:clientData/>
  </xdr:twoCellAnchor>
  <xdr:twoCellAnchor editAs="oneCell">
    <xdr:from>
      <xdr:col>0</xdr:col>
      <xdr:colOff>459469</xdr:colOff>
      <xdr:row>62</xdr:row>
      <xdr:rowOff>96257</xdr:rowOff>
    </xdr:from>
    <xdr:to>
      <xdr:col>0</xdr:col>
      <xdr:colOff>1589315</xdr:colOff>
      <xdr:row>62</xdr:row>
      <xdr:rowOff>1055312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19DA17E9-4596-44CB-AAE2-664C12A68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69" y="21497571"/>
          <a:ext cx="1129846" cy="95905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64</xdr:row>
      <xdr:rowOff>76402</xdr:rowOff>
    </xdr:from>
    <xdr:to>
      <xdr:col>0</xdr:col>
      <xdr:colOff>1578430</xdr:colOff>
      <xdr:row>65</xdr:row>
      <xdr:rowOff>777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5D260DA-982C-490C-8118-9B65496EE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22740459"/>
          <a:ext cx="1206954" cy="1067375"/>
        </a:xfrm>
        <a:prstGeom prst="rect">
          <a:avLst/>
        </a:prstGeom>
      </xdr:spPr>
    </xdr:pic>
    <xdr:clientData/>
  </xdr:twoCellAnchor>
  <xdr:twoCellAnchor editAs="oneCell">
    <xdr:from>
      <xdr:col>0</xdr:col>
      <xdr:colOff>522969</xdr:colOff>
      <xdr:row>68</xdr:row>
      <xdr:rowOff>70099</xdr:rowOff>
    </xdr:from>
    <xdr:to>
      <xdr:col>0</xdr:col>
      <xdr:colOff>1567543</xdr:colOff>
      <xdr:row>69</xdr:row>
      <xdr:rowOff>491425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8422BF19-17FB-44C3-9DB2-0CE13DC85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69" y="23996899"/>
          <a:ext cx="1044574" cy="99826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71</xdr:row>
      <xdr:rowOff>142875</xdr:rowOff>
    </xdr:from>
    <xdr:to>
      <xdr:col>0</xdr:col>
      <xdr:colOff>1910181</xdr:colOff>
      <xdr:row>72</xdr:row>
      <xdr:rowOff>430584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070C556-67EC-4BC9-8A72-539E54FA5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678650"/>
          <a:ext cx="1853031" cy="86556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73</xdr:row>
      <xdr:rowOff>304974</xdr:rowOff>
    </xdr:from>
    <xdr:to>
      <xdr:col>0</xdr:col>
      <xdr:colOff>1638300</xdr:colOff>
      <xdr:row>75</xdr:row>
      <xdr:rowOff>559684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86FE4FDA-6B28-4675-977E-3326774F8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35582">
          <a:off x="447675" y="28918074"/>
          <a:ext cx="1190625" cy="113609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77</xdr:row>
      <xdr:rowOff>42796</xdr:rowOff>
    </xdr:from>
    <xdr:to>
      <xdr:col>0</xdr:col>
      <xdr:colOff>1498599</xdr:colOff>
      <xdr:row>77</xdr:row>
      <xdr:rowOff>1120688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E8DB8CF2-3FF2-4CF9-8925-9CE761130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0560896"/>
          <a:ext cx="946149" cy="1077892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</xdr:colOff>
      <xdr:row>3</xdr:row>
      <xdr:rowOff>31750</xdr:rowOff>
    </xdr:from>
    <xdr:to>
      <xdr:col>1</xdr:col>
      <xdr:colOff>160288</xdr:colOff>
      <xdr:row>3</xdr:row>
      <xdr:rowOff>315450</xdr:rowOff>
    </xdr:to>
    <xdr:pic>
      <xdr:nvPicPr>
        <xdr:cNvPr id="36" name="Рисунок 3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EA74849-8534-4455-AED7-EA4EE03E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" y="1492250"/>
          <a:ext cx="2106563" cy="2837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1346200</xdr:colOff>
      <xdr:row>2</xdr:row>
      <xdr:rowOff>123825</xdr:rowOff>
    </xdr:from>
    <xdr:to>
      <xdr:col>8</xdr:col>
      <xdr:colOff>749775</xdr:colOff>
      <xdr:row>4</xdr:row>
      <xdr:rowOff>29148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42E8322F-0017-4667-AF70-CD783536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3800" y="1393825"/>
          <a:ext cx="1956275" cy="413323"/>
        </a:xfrm>
        <a:prstGeom prst="rect">
          <a:avLst/>
        </a:prstGeom>
      </xdr:spPr>
    </xdr:pic>
    <xdr:clientData/>
  </xdr:twoCellAnchor>
  <xdr:twoCellAnchor editAs="oneCell">
    <xdr:from>
      <xdr:col>0</xdr:col>
      <xdr:colOff>486683</xdr:colOff>
      <xdr:row>11</xdr:row>
      <xdr:rowOff>152904</xdr:rowOff>
    </xdr:from>
    <xdr:to>
      <xdr:col>0</xdr:col>
      <xdr:colOff>1513114</xdr:colOff>
      <xdr:row>11</xdr:row>
      <xdr:rowOff>1000986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16BEE13C-D0AA-4F81-BE81-5F1B8160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683" y="4474533"/>
          <a:ext cx="1026431" cy="848082"/>
        </a:xfrm>
        <a:prstGeom prst="rect">
          <a:avLst/>
        </a:prstGeom>
      </xdr:spPr>
    </xdr:pic>
    <xdr:clientData/>
  </xdr:twoCellAnchor>
  <xdr:twoCellAnchor editAs="oneCell">
    <xdr:from>
      <xdr:col>3</xdr:col>
      <xdr:colOff>186690</xdr:colOff>
      <xdr:row>78</xdr:row>
      <xdr:rowOff>272596</xdr:rowOff>
    </xdr:from>
    <xdr:to>
      <xdr:col>3</xdr:col>
      <xdr:colOff>956739</xdr:colOff>
      <xdr:row>80</xdr:row>
      <xdr:rowOff>285931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5233B27-7FD5-4C48-ADBD-825E7FA63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090" y="29217710"/>
          <a:ext cx="770049" cy="731792"/>
        </a:xfrm>
        <a:prstGeom prst="rect">
          <a:avLst/>
        </a:prstGeom>
      </xdr:spPr>
    </xdr:pic>
    <xdr:clientData/>
  </xdr:twoCellAnchor>
  <xdr:twoCellAnchor editAs="oneCell">
    <xdr:from>
      <xdr:col>0</xdr:col>
      <xdr:colOff>548496</xdr:colOff>
      <xdr:row>48</xdr:row>
      <xdr:rowOff>108618</xdr:rowOff>
    </xdr:from>
    <xdr:to>
      <xdr:col>0</xdr:col>
      <xdr:colOff>1629388</xdr:colOff>
      <xdr:row>48</xdr:row>
      <xdr:rowOff>972632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D30E3C3-0AE1-4CCD-98F0-49E321B94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21222825">
          <a:off x="548496" y="17761618"/>
          <a:ext cx="1080892" cy="864014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419101</xdr:colOff>
      <xdr:row>66</xdr:row>
      <xdr:rowOff>100046</xdr:rowOff>
    </xdr:from>
    <xdr:to>
      <xdr:col>0</xdr:col>
      <xdr:colOff>1485901</xdr:colOff>
      <xdr:row>66</xdr:row>
      <xdr:rowOff>1047457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C352B6D-685C-4021-8C3A-3861B1D83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1" y="25627046"/>
          <a:ext cx="1066800" cy="9474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2</xdr:row>
      <xdr:rowOff>20847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D92FD0A-1F5F-4BD0-BDCD-BCEEF790C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26800" cy="12781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77305</xdr:colOff>
      <xdr:row>8</xdr:row>
      <xdr:rowOff>242163</xdr:rowOff>
    </xdr:from>
    <xdr:to>
      <xdr:col>1</xdr:col>
      <xdr:colOff>3584</xdr:colOff>
      <xdr:row>13</xdr:row>
      <xdr:rowOff>308424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DBBE19E-141F-4170-BEA7-C2A49E4F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05" y="4243533"/>
          <a:ext cx="2184339" cy="1979959"/>
        </a:xfrm>
        <a:prstGeom prst="rect">
          <a:avLst/>
        </a:prstGeom>
      </xdr:spPr>
    </xdr:pic>
    <xdr:clientData/>
  </xdr:twoCellAnchor>
  <xdr:twoCellAnchor editAs="oneCell">
    <xdr:from>
      <xdr:col>0</xdr:col>
      <xdr:colOff>77304</xdr:colOff>
      <xdr:row>31</xdr:row>
      <xdr:rowOff>110434</xdr:rowOff>
    </xdr:from>
    <xdr:to>
      <xdr:col>1</xdr:col>
      <xdr:colOff>5323</xdr:colOff>
      <xdr:row>36</xdr:row>
      <xdr:rowOff>175901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207807D-A17B-4F09-97BF-82756333A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04" y="10778434"/>
          <a:ext cx="1998076" cy="1998076"/>
        </a:xfrm>
        <a:prstGeom prst="rect">
          <a:avLst/>
        </a:prstGeom>
      </xdr:spPr>
    </xdr:pic>
    <xdr:clientData/>
  </xdr:twoCellAnchor>
  <xdr:twoCellAnchor editAs="oneCell">
    <xdr:from>
      <xdr:col>0</xdr:col>
      <xdr:colOff>44174</xdr:colOff>
      <xdr:row>41</xdr:row>
      <xdr:rowOff>99390</xdr:rowOff>
    </xdr:from>
    <xdr:to>
      <xdr:col>1</xdr:col>
      <xdr:colOff>5324</xdr:colOff>
      <xdr:row>46</xdr:row>
      <xdr:rowOff>197988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1FC77EB-6C2B-4E8B-9B51-0F0F5639D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74" y="14246086"/>
          <a:ext cx="2031207" cy="2031207"/>
        </a:xfrm>
        <a:prstGeom prst="rect">
          <a:avLst/>
        </a:prstGeom>
      </xdr:spPr>
    </xdr:pic>
    <xdr:clientData/>
  </xdr:twoCellAnchor>
  <xdr:twoCellAnchor editAs="oneCell">
    <xdr:from>
      <xdr:col>0</xdr:col>
      <xdr:colOff>305790</xdr:colOff>
      <xdr:row>65</xdr:row>
      <xdr:rowOff>352736</xdr:rowOff>
    </xdr:from>
    <xdr:to>
      <xdr:col>0</xdr:col>
      <xdr:colOff>1621972</xdr:colOff>
      <xdr:row>69</xdr:row>
      <xdr:rowOff>122959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2C1138F-0E07-44B4-A4AC-A2B2EA0AF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90" y="24410165"/>
          <a:ext cx="1316182" cy="1294223"/>
        </a:xfrm>
        <a:prstGeom prst="rect">
          <a:avLst/>
        </a:prstGeom>
      </xdr:spPr>
    </xdr:pic>
    <xdr:clientData/>
  </xdr:twoCellAnchor>
  <xdr:twoCellAnchor editAs="oneCell">
    <xdr:from>
      <xdr:col>0</xdr:col>
      <xdr:colOff>376381</xdr:colOff>
      <xdr:row>81</xdr:row>
      <xdr:rowOff>254000</xdr:rowOff>
    </xdr:from>
    <xdr:to>
      <xdr:col>0</xdr:col>
      <xdr:colOff>1763261</xdr:colOff>
      <xdr:row>84</xdr:row>
      <xdr:rowOff>365990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029B4B0-9086-4E8D-B002-DA50FE521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381" y="29946600"/>
          <a:ext cx="1386880" cy="1254990"/>
        </a:xfrm>
        <a:prstGeom prst="rect">
          <a:avLst/>
        </a:prstGeom>
      </xdr:spPr>
    </xdr:pic>
    <xdr:clientData/>
  </xdr:twoCellAnchor>
  <xdr:twoCellAnchor editAs="oneCell">
    <xdr:from>
      <xdr:col>0</xdr:col>
      <xdr:colOff>374072</xdr:colOff>
      <xdr:row>88</xdr:row>
      <xdr:rowOff>110837</xdr:rowOff>
    </xdr:from>
    <xdr:to>
      <xdr:col>0</xdr:col>
      <xdr:colOff>1650603</xdr:colOff>
      <xdr:row>90</xdr:row>
      <xdr:rowOff>346365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46A31001-1A47-4804-88E3-D6F622BAC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1" t="11939" r="-2171" b="8832"/>
        <a:stretch/>
      </xdr:blipFill>
      <xdr:spPr>
        <a:xfrm>
          <a:off x="374072" y="31823892"/>
          <a:ext cx="1276531" cy="1011382"/>
        </a:xfrm>
        <a:prstGeom prst="rect">
          <a:avLst/>
        </a:prstGeom>
      </xdr:spPr>
    </xdr:pic>
    <xdr:clientData/>
  </xdr:twoCellAnchor>
  <xdr:twoCellAnchor editAs="oneCell">
    <xdr:from>
      <xdr:col>0</xdr:col>
      <xdr:colOff>295564</xdr:colOff>
      <xdr:row>95</xdr:row>
      <xdr:rowOff>88900</xdr:rowOff>
    </xdr:from>
    <xdr:to>
      <xdr:col>0</xdr:col>
      <xdr:colOff>1682898</xdr:colOff>
      <xdr:row>98</xdr:row>
      <xdr:rowOff>230909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88F4A5E9-A45B-4251-B68A-9EA21B39B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564" y="34607500"/>
          <a:ext cx="1387334" cy="1285009"/>
        </a:xfrm>
        <a:prstGeom prst="rect">
          <a:avLst/>
        </a:prstGeom>
      </xdr:spPr>
    </xdr:pic>
    <xdr:clientData/>
  </xdr:twoCellAnchor>
  <xdr:twoCellAnchor editAs="oneCell">
    <xdr:from>
      <xdr:col>0</xdr:col>
      <xdr:colOff>281710</xdr:colOff>
      <xdr:row>112</xdr:row>
      <xdr:rowOff>224041</xdr:rowOff>
    </xdr:from>
    <xdr:to>
      <xdr:col>0</xdr:col>
      <xdr:colOff>1739900</xdr:colOff>
      <xdr:row>116</xdr:row>
      <xdr:rowOff>133928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EC1A9A78-EB8F-418F-8786-28238CE56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710" y="40711641"/>
          <a:ext cx="1458190" cy="143388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122</xdr:row>
      <xdr:rowOff>14710</xdr:rowOff>
    </xdr:from>
    <xdr:to>
      <xdr:col>0</xdr:col>
      <xdr:colOff>1790700</xdr:colOff>
      <xdr:row>126</xdr:row>
      <xdr:rowOff>61950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19D5BDBE-A03D-4BE7-8C5D-8A0419AC2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4058310"/>
          <a:ext cx="1600200" cy="1571240"/>
        </a:xfrm>
        <a:prstGeom prst="rect">
          <a:avLst/>
        </a:prstGeom>
      </xdr:spPr>
    </xdr:pic>
    <xdr:clientData/>
  </xdr:twoCellAnchor>
  <xdr:twoCellAnchor editAs="oneCell">
    <xdr:from>
      <xdr:col>0</xdr:col>
      <xdr:colOff>219364</xdr:colOff>
      <xdr:row>142</xdr:row>
      <xdr:rowOff>53222</xdr:rowOff>
    </xdr:from>
    <xdr:to>
      <xdr:col>0</xdr:col>
      <xdr:colOff>1854200</xdr:colOff>
      <xdr:row>146</xdr:row>
      <xdr:rowOff>132375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E30F0564-4241-49E8-929A-AB439A4E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364" y="51462822"/>
          <a:ext cx="1634836" cy="1603153"/>
        </a:xfrm>
        <a:prstGeom prst="rect">
          <a:avLst/>
        </a:prstGeom>
      </xdr:spPr>
    </xdr:pic>
    <xdr:clientData/>
  </xdr:twoCellAnchor>
  <xdr:twoCellAnchor editAs="oneCell">
    <xdr:from>
      <xdr:col>0</xdr:col>
      <xdr:colOff>282864</xdr:colOff>
      <xdr:row>161</xdr:row>
      <xdr:rowOff>4065</xdr:rowOff>
    </xdr:from>
    <xdr:to>
      <xdr:col>0</xdr:col>
      <xdr:colOff>1663700</xdr:colOff>
      <xdr:row>164</xdr:row>
      <xdr:rowOff>213476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8AD5B362-0FD7-484A-8290-BB9B0E9D0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64" y="58398665"/>
          <a:ext cx="1380836" cy="135241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167</xdr:row>
      <xdr:rowOff>271730</xdr:rowOff>
    </xdr:from>
    <xdr:to>
      <xdr:col>0</xdr:col>
      <xdr:colOff>1765301</xdr:colOff>
      <xdr:row>171</xdr:row>
      <xdr:rowOff>294409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FBC9F74E-CDB7-45D5-A271-71F63F36F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60698330"/>
          <a:ext cx="1574800" cy="1546679"/>
        </a:xfrm>
        <a:prstGeom prst="rect">
          <a:avLst/>
        </a:prstGeom>
      </xdr:spPr>
    </xdr:pic>
    <xdr:clientData/>
  </xdr:twoCellAnchor>
  <xdr:twoCellAnchor editAs="oneCell">
    <xdr:from>
      <xdr:col>0</xdr:col>
      <xdr:colOff>294409</xdr:colOff>
      <xdr:row>178</xdr:row>
      <xdr:rowOff>311727</xdr:rowOff>
    </xdr:from>
    <xdr:to>
      <xdr:col>0</xdr:col>
      <xdr:colOff>1727200</xdr:colOff>
      <xdr:row>181</xdr:row>
      <xdr:rowOff>72763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D2E44210-6C91-468F-B6F5-F08E3CFF7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64421327"/>
          <a:ext cx="1432791" cy="904036"/>
        </a:xfrm>
        <a:prstGeom prst="rect">
          <a:avLst/>
        </a:prstGeom>
      </xdr:spPr>
    </xdr:pic>
    <xdr:clientData/>
  </xdr:twoCellAnchor>
  <xdr:twoCellAnchor editAs="oneCell">
    <xdr:from>
      <xdr:col>0</xdr:col>
      <xdr:colOff>318655</xdr:colOff>
      <xdr:row>174</xdr:row>
      <xdr:rowOff>124966</xdr:rowOff>
    </xdr:from>
    <xdr:to>
      <xdr:col>0</xdr:col>
      <xdr:colOff>1549400</xdr:colOff>
      <xdr:row>176</xdr:row>
      <xdr:rowOff>280554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8A0E0449-615B-416F-B146-270C4B1E5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84" b="7258"/>
        <a:stretch/>
      </xdr:blipFill>
      <xdr:spPr>
        <a:xfrm>
          <a:off x="318655" y="62964566"/>
          <a:ext cx="1230745" cy="917588"/>
        </a:xfrm>
        <a:prstGeom prst="rect">
          <a:avLst/>
        </a:prstGeom>
      </xdr:spPr>
    </xdr:pic>
    <xdr:clientData/>
  </xdr:twoCellAnchor>
  <xdr:twoCellAnchor editAs="oneCell">
    <xdr:from>
      <xdr:col>0</xdr:col>
      <xdr:colOff>227445</xdr:colOff>
      <xdr:row>200</xdr:row>
      <xdr:rowOff>148430</xdr:rowOff>
    </xdr:from>
    <xdr:to>
      <xdr:col>0</xdr:col>
      <xdr:colOff>1727200</xdr:colOff>
      <xdr:row>203</xdr:row>
      <xdr:rowOff>344053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6CD92138-05F0-4B67-A456-0484E3181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445" y="72386030"/>
          <a:ext cx="1499755" cy="1338623"/>
        </a:xfrm>
        <a:prstGeom prst="rect">
          <a:avLst/>
        </a:prstGeom>
      </xdr:spPr>
    </xdr:pic>
    <xdr:clientData/>
  </xdr:twoCellAnchor>
  <xdr:twoCellAnchor editAs="oneCell">
    <xdr:from>
      <xdr:col>0</xdr:col>
      <xdr:colOff>243609</xdr:colOff>
      <xdr:row>104</xdr:row>
      <xdr:rowOff>266405</xdr:rowOff>
    </xdr:from>
    <xdr:to>
      <xdr:col>0</xdr:col>
      <xdr:colOff>1752601</xdr:colOff>
      <xdr:row>108</xdr:row>
      <xdr:rowOff>227445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CFDF1C71-24C0-4A36-8D2D-5E17D442B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609" y="37960005"/>
          <a:ext cx="1508992" cy="1485040"/>
        </a:xfrm>
        <a:prstGeom prst="rect">
          <a:avLst/>
        </a:prstGeom>
      </xdr:spPr>
    </xdr:pic>
    <xdr:clientData/>
  </xdr:twoCellAnchor>
  <xdr:twoCellAnchor editAs="oneCell">
    <xdr:from>
      <xdr:col>0</xdr:col>
      <xdr:colOff>343965</xdr:colOff>
      <xdr:row>225</xdr:row>
      <xdr:rowOff>147890</xdr:rowOff>
    </xdr:from>
    <xdr:to>
      <xdr:col>0</xdr:col>
      <xdr:colOff>1663700</xdr:colOff>
      <xdr:row>228</xdr:row>
      <xdr:rowOff>301335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953E24F-0623-4B7D-9E34-80DD1270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965" y="81656490"/>
          <a:ext cx="1319735" cy="1296445"/>
        </a:xfrm>
        <a:prstGeom prst="rect">
          <a:avLst/>
        </a:prstGeom>
      </xdr:spPr>
    </xdr:pic>
    <xdr:clientData/>
  </xdr:twoCellAnchor>
  <xdr:twoCellAnchor editAs="oneCell">
    <xdr:from>
      <xdr:col>0</xdr:col>
      <xdr:colOff>270165</xdr:colOff>
      <xdr:row>235</xdr:row>
      <xdr:rowOff>355628</xdr:rowOff>
    </xdr:from>
    <xdr:to>
      <xdr:col>0</xdr:col>
      <xdr:colOff>1714501</xdr:colOff>
      <xdr:row>239</xdr:row>
      <xdr:rowOff>250535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71140A0C-B5F1-4345-B9EC-09B0C5849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65" y="85420228"/>
          <a:ext cx="1444336" cy="1418907"/>
        </a:xfrm>
        <a:prstGeom prst="rect">
          <a:avLst/>
        </a:prstGeom>
      </xdr:spPr>
    </xdr:pic>
    <xdr:clientData/>
  </xdr:twoCellAnchor>
  <xdr:twoCellAnchor editAs="oneCell">
    <xdr:from>
      <xdr:col>0</xdr:col>
      <xdr:colOff>287482</xdr:colOff>
      <xdr:row>245</xdr:row>
      <xdr:rowOff>238120</xdr:rowOff>
    </xdr:from>
    <xdr:to>
      <xdr:col>0</xdr:col>
      <xdr:colOff>1790700</xdr:colOff>
      <xdr:row>249</xdr:row>
      <xdr:rowOff>194540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86546A57-7BBE-44D5-A2FD-6F1FB304C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482" y="88858720"/>
          <a:ext cx="1503218" cy="1480420"/>
        </a:xfrm>
        <a:prstGeom prst="rect">
          <a:avLst/>
        </a:prstGeom>
      </xdr:spPr>
    </xdr:pic>
    <xdr:clientData/>
  </xdr:twoCellAnchor>
  <xdr:twoCellAnchor editAs="oneCell">
    <xdr:from>
      <xdr:col>0</xdr:col>
      <xdr:colOff>213590</xdr:colOff>
      <xdr:row>253</xdr:row>
      <xdr:rowOff>101600</xdr:rowOff>
    </xdr:from>
    <xdr:to>
      <xdr:col>0</xdr:col>
      <xdr:colOff>1829307</xdr:colOff>
      <xdr:row>257</xdr:row>
      <xdr:rowOff>163368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815441B5-5EAB-46A4-A955-8D0F4A12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590" y="91516200"/>
          <a:ext cx="1615717" cy="1585768"/>
        </a:xfrm>
        <a:prstGeom prst="rect">
          <a:avLst/>
        </a:prstGeom>
      </xdr:spPr>
    </xdr:pic>
    <xdr:clientData/>
  </xdr:twoCellAnchor>
  <xdr:twoCellAnchor editAs="oneCell">
    <xdr:from>
      <xdr:col>0</xdr:col>
      <xdr:colOff>434109</xdr:colOff>
      <xdr:row>260</xdr:row>
      <xdr:rowOff>101570</xdr:rowOff>
    </xdr:from>
    <xdr:to>
      <xdr:col>0</xdr:col>
      <xdr:colOff>1701800</xdr:colOff>
      <xdr:row>263</xdr:row>
      <xdr:rowOff>208974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3208B015-91BF-403D-8F4D-1C630351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109" y="93929170"/>
          <a:ext cx="1267691" cy="125040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265</xdr:row>
      <xdr:rowOff>176393</xdr:rowOff>
    </xdr:from>
    <xdr:to>
      <xdr:col>0</xdr:col>
      <xdr:colOff>1689100</xdr:colOff>
      <xdr:row>268</xdr:row>
      <xdr:rowOff>116609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28A89E20-DD02-47E9-BAC2-34982191B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32" t="13037" r="2632" b="9649"/>
        <a:stretch/>
      </xdr:blipFill>
      <xdr:spPr>
        <a:xfrm>
          <a:off x="266701" y="95654993"/>
          <a:ext cx="1422399" cy="1083216"/>
        </a:xfrm>
        <a:prstGeom prst="rect">
          <a:avLst/>
        </a:prstGeom>
      </xdr:spPr>
    </xdr:pic>
    <xdr:clientData/>
  </xdr:twoCellAnchor>
  <xdr:twoCellAnchor editAs="oneCell">
    <xdr:from>
      <xdr:col>0</xdr:col>
      <xdr:colOff>191655</xdr:colOff>
      <xdr:row>272</xdr:row>
      <xdr:rowOff>40182</xdr:rowOff>
    </xdr:from>
    <xdr:to>
      <xdr:col>0</xdr:col>
      <xdr:colOff>1965036</xdr:colOff>
      <xdr:row>273</xdr:row>
      <xdr:rowOff>449117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9DE3092-1F51-43D0-AD5A-BA2E22988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7" t="22909" r="-1637" b="22000"/>
        <a:stretch/>
      </xdr:blipFill>
      <xdr:spPr>
        <a:xfrm>
          <a:off x="191655" y="98439782"/>
          <a:ext cx="1773381" cy="980435"/>
        </a:xfrm>
        <a:prstGeom prst="rect">
          <a:avLst/>
        </a:prstGeom>
      </xdr:spPr>
    </xdr:pic>
    <xdr:clientData/>
  </xdr:twoCellAnchor>
  <xdr:twoCellAnchor editAs="oneCell">
    <xdr:from>
      <xdr:col>0</xdr:col>
      <xdr:colOff>290945</xdr:colOff>
      <xdr:row>277</xdr:row>
      <xdr:rowOff>360219</xdr:rowOff>
    </xdr:from>
    <xdr:to>
      <xdr:col>0</xdr:col>
      <xdr:colOff>1814945</xdr:colOff>
      <xdr:row>281</xdr:row>
      <xdr:rowOff>332510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6DCC0037-3647-443D-A65D-180E78D5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945" y="100750255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0</xdr:col>
      <xdr:colOff>526473</xdr:colOff>
      <xdr:row>286</xdr:row>
      <xdr:rowOff>42985</xdr:rowOff>
    </xdr:from>
    <xdr:to>
      <xdr:col>0</xdr:col>
      <xdr:colOff>1551709</xdr:colOff>
      <xdr:row>286</xdr:row>
      <xdr:rowOff>1094509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6F144CDE-AE60-43F9-AA7B-9FC7F9C0C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473" y="103661130"/>
          <a:ext cx="1025236" cy="1051524"/>
        </a:xfrm>
        <a:prstGeom prst="rect">
          <a:avLst/>
        </a:prstGeom>
      </xdr:spPr>
    </xdr:pic>
    <xdr:clientData/>
  </xdr:twoCellAnchor>
  <xdr:twoCellAnchor editAs="oneCell">
    <xdr:from>
      <xdr:col>0</xdr:col>
      <xdr:colOff>494147</xdr:colOff>
      <xdr:row>288</xdr:row>
      <xdr:rowOff>67624</xdr:rowOff>
    </xdr:from>
    <xdr:to>
      <xdr:col>0</xdr:col>
      <xdr:colOff>1574801</xdr:colOff>
      <xdr:row>288</xdr:row>
      <xdr:rowOff>1096818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1D0702F0-2C11-43DC-AD94-B2EE29EC0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147" y="104944224"/>
          <a:ext cx="1080654" cy="1029194"/>
        </a:xfrm>
        <a:prstGeom prst="rect">
          <a:avLst/>
        </a:prstGeom>
      </xdr:spPr>
    </xdr:pic>
    <xdr:clientData/>
  </xdr:twoCellAnchor>
  <xdr:twoCellAnchor editAs="oneCell">
    <xdr:from>
      <xdr:col>0</xdr:col>
      <xdr:colOff>375227</xdr:colOff>
      <xdr:row>290</xdr:row>
      <xdr:rowOff>279400</xdr:rowOff>
    </xdr:from>
    <xdr:to>
      <xdr:col>0</xdr:col>
      <xdr:colOff>1640850</xdr:colOff>
      <xdr:row>293</xdr:row>
      <xdr:rowOff>182418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287ACE68-0E44-407A-B4E0-7DE11AD19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27" y="106426000"/>
          <a:ext cx="1265623" cy="1046018"/>
        </a:xfrm>
        <a:prstGeom prst="rect">
          <a:avLst/>
        </a:prstGeom>
      </xdr:spPr>
    </xdr:pic>
    <xdr:clientData/>
  </xdr:twoCellAnchor>
  <xdr:twoCellAnchor editAs="oneCell">
    <xdr:from>
      <xdr:col>0</xdr:col>
      <xdr:colOff>376430</xdr:colOff>
      <xdr:row>303</xdr:row>
      <xdr:rowOff>152400</xdr:rowOff>
    </xdr:from>
    <xdr:to>
      <xdr:col>0</xdr:col>
      <xdr:colOff>1679864</xdr:colOff>
      <xdr:row>306</xdr:row>
      <xdr:rowOff>174048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FABE6B66-CA7F-47BC-9393-8C035EE58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430" y="110744000"/>
          <a:ext cx="1303434" cy="1164648"/>
        </a:xfrm>
        <a:prstGeom prst="rect">
          <a:avLst/>
        </a:prstGeom>
      </xdr:spPr>
    </xdr:pic>
    <xdr:clientData/>
  </xdr:twoCellAnchor>
  <xdr:twoCellAnchor editAs="oneCell">
    <xdr:from>
      <xdr:col>0</xdr:col>
      <xdr:colOff>380299</xdr:colOff>
      <xdr:row>310</xdr:row>
      <xdr:rowOff>101599</xdr:rowOff>
    </xdr:from>
    <xdr:to>
      <xdr:col>0</xdr:col>
      <xdr:colOff>1618646</xdr:colOff>
      <xdr:row>313</xdr:row>
      <xdr:rowOff>190500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5A6E9767-C8ED-49F4-9C8B-54EE67F23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299" y="113106199"/>
          <a:ext cx="1238347" cy="1231901"/>
        </a:xfrm>
        <a:prstGeom prst="rect">
          <a:avLst/>
        </a:prstGeom>
      </xdr:spPr>
    </xdr:pic>
    <xdr:clientData/>
  </xdr:twoCellAnchor>
  <xdr:twoCellAnchor editAs="oneCell">
    <xdr:from>
      <xdr:col>0</xdr:col>
      <xdr:colOff>484909</xdr:colOff>
      <xdr:row>316</xdr:row>
      <xdr:rowOff>57000</xdr:rowOff>
    </xdr:from>
    <xdr:to>
      <xdr:col>0</xdr:col>
      <xdr:colOff>1620982</xdr:colOff>
      <xdr:row>318</xdr:row>
      <xdr:rowOff>318655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A030A52-E7EC-4ED5-B95B-91B290B2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09" y="115257545"/>
          <a:ext cx="1136073" cy="1037510"/>
        </a:xfrm>
        <a:prstGeom prst="rect">
          <a:avLst/>
        </a:prstGeom>
      </xdr:spPr>
    </xdr:pic>
    <xdr:clientData/>
  </xdr:twoCellAnchor>
  <xdr:twoCellAnchor editAs="oneCell">
    <xdr:from>
      <xdr:col>0</xdr:col>
      <xdr:colOff>415637</xdr:colOff>
      <xdr:row>320</xdr:row>
      <xdr:rowOff>152696</xdr:rowOff>
    </xdr:from>
    <xdr:to>
      <xdr:col>0</xdr:col>
      <xdr:colOff>1607128</xdr:colOff>
      <xdr:row>323</xdr:row>
      <xdr:rowOff>263236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BFEC09E5-2B05-4302-AC7E-C19B756D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637" y="116641714"/>
          <a:ext cx="1191491" cy="1274322"/>
        </a:xfrm>
        <a:prstGeom prst="rect">
          <a:avLst/>
        </a:prstGeom>
      </xdr:spPr>
    </xdr:pic>
    <xdr:clientData/>
  </xdr:twoCellAnchor>
  <xdr:twoCellAnchor editAs="oneCell">
    <xdr:from>
      <xdr:col>0</xdr:col>
      <xdr:colOff>1154</xdr:colOff>
      <xdr:row>2</xdr:row>
      <xdr:rowOff>40641</xdr:rowOff>
    </xdr:from>
    <xdr:to>
      <xdr:col>1</xdr:col>
      <xdr:colOff>15681</xdr:colOff>
      <xdr:row>3</xdr:row>
      <xdr:rowOff>10016</xdr:rowOff>
    </xdr:to>
    <xdr:pic>
      <xdr:nvPicPr>
        <xdr:cNvPr id="78" name="Рисунок 7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D0A21572-E52C-4C65-8286-CCC785B08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" y="1513841"/>
          <a:ext cx="2097327" cy="286875"/>
        </a:xfrm>
        <a:prstGeom prst="rect">
          <a:avLst/>
        </a:prstGeom>
      </xdr:spPr>
    </xdr:pic>
    <xdr:clientData/>
  </xdr:twoCellAnchor>
  <xdr:twoCellAnchor editAs="oneCell">
    <xdr:from>
      <xdr:col>7</xdr:col>
      <xdr:colOff>3175</xdr:colOff>
      <xdr:row>1</xdr:row>
      <xdr:rowOff>620049</xdr:rowOff>
    </xdr:from>
    <xdr:to>
      <xdr:col>8</xdr:col>
      <xdr:colOff>789318</xdr:colOff>
      <xdr:row>3</xdr:row>
      <xdr:rowOff>21290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C81E8D6D-3E53-43CC-88F8-80C8CF2B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7675" y="1394749"/>
          <a:ext cx="1954543" cy="417241"/>
        </a:xfrm>
        <a:prstGeom prst="rect">
          <a:avLst/>
        </a:prstGeom>
      </xdr:spPr>
    </xdr:pic>
    <xdr:clientData/>
  </xdr:twoCellAnchor>
  <xdr:twoCellAnchor editAs="oneCell">
    <xdr:from>
      <xdr:col>0</xdr:col>
      <xdr:colOff>197848</xdr:colOff>
      <xdr:row>73</xdr:row>
      <xdr:rowOff>221723</xdr:rowOff>
    </xdr:from>
    <xdr:to>
      <xdr:col>0</xdr:col>
      <xdr:colOff>1827872</xdr:colOff>
      <xdr:row>76</xdr:row>
      <xdr:rowOff>367323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910A310-DDC5-48BF-A64C-AB457729E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85791">
          <a:off x="197848" y="27120323"/>
          <a:ext cx="1630024" cy="128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134143</xdr:colOff>
      <xdr:row>270</xdr:row>
      <xdr:rowOff>191310</xdr:rowOff>
    </xdr:from>
    <xdr:to>
      <xdr:col>0</xdr:col>
      <xdr:colOff>1860420</xdr:colOff>
      <xdr:row>270</xdr:row>
      <xdr:rowOff>959504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4AA2757-AA4C-49E4-B6D6-8E09E0A8F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21410">
          <a:off x="134143" y="97320910"/>
          <a:ext cx="1726277" cy="768194"/>
        </a:xfrm>
        <a:prstGeom prst="rect">
          <a:avLst/>
        </a:prstGeom>
      </xdr:spPr>
    </xdr:pic>
    <xdr:clientData/>
  </xdr:twoCellAnchor>
  <xdr:twoCellAnchor editAs="oneCell">
    <xdr:from>
      <xdr:col>3</xdr:col>
      <xdr:colOff>468630</xdr:colOff>
      <xdr:row>342</xdr:row>
      <xdr:rowOff>22225</xdr:rowOff>
    </xdr:from>
    <xdr:to>
      <xdr:col>3</xdr:col>
      <xdr:colOff>1230696</xdr:colOff>
      <xdr:row>343</xdr:row>
      <xdr:rowOff>297180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9B265B6E-926E-4D6C-87C3-0EC164C12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6730" y="123605925"/>
          <a:ext cx="762066" cy="694055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328</xdr:row>
      <xdr:rowOff>58604</xdr:rowOff>
    </xdr:from>
    <xdr:to>
      <xdr:col>0</xdr:col>
      <xdr:colOff>1524000</xdr:colOff>
      <xdr:row>330</xdr:row>
      <xdr:rowOff>283531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8258DA2-8EC0-4C52-9304-B920B7D1B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119159204"/>
          <a:ext cx="1092200" cy="98692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342900</xdr:rowOff>
    </xdr:from>
    <xdr:to>
      <xdr:col>1</xdr:col>
      <xdr:colOff>3584</xdr:colOff>
      <xdr:row>25</xdr:row>
      <xdr:rowOff>28161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E23EDFA4-BDE6-44BC-A3F7-FE90CA9B0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8241256"/>
          <a:ext cx="2185444" cy="19817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393701</xdr:colOff>
      <xdr:row>296</xdr:row>
      <xdr:rowOff>244466</xdr:rowOff>
    </xdr:from>
    <xdr:to>
      <xdr:col>0</xdr:col>
      <xdr:colOff>1524000</xdr:colOff>
      <xdr:row>299</xdr:row>
      <xdr:rowOff>101731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959A5F03-0555-4D80-AF0C-6FD4F2899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1" y="106835566"/>
          <a:ext cx="1130299" cy="100026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51</xdr:row>
      <xdr:rowOff>241300</xdr:rowOff>
    </xdr:from>
    <xdr:to>
      <xdr:col>0</xdr:col>
      <xdr:colOff>1574800</xdr:colOff>
      <xdr:row>54</xdr:row>
      <xdr:rowOff>51015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C454317-D3D7-4540-9EA1-A4A2C6ADF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00414">
          <a:off x="342901" y="19354800"/>
          <a:ext cx="1231899" cy="952715"/>
        </a:xfrm>
        <a:prstGeom prst="rect">
          <a:avLst/>
        </a:prstGeom>
      </xdr:spPr>
    </xdr:pic>
    <xdr:clientData/>
  </xdr:twoCellAnchor>
  <xdr:twoCellAnchor editAs="oneCell">
    <xdr:from>
      <xdr:col>0</xdr:col>
      <xdr:colOff>520701</xdr:colOff>
      <xdr:row>58</xdr:row>
      <xdr:rowOff>301480</xdr:rowOff>
    </xdr:from>
    <xdr:to>
      <xdr:col>0</xdr:col>
      <xdr:colOff>1511300</xdr:colOff>
      <xdr:row>61</xdr:row>
      <xdr:rowOff>155575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23A17AF-33A0-4F20-898E-E027D1A5A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02709">
          <a:off x="520701" y="21777180"/>
          <a:ext cx="990599" cy="997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591149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A428A0E-97F0-4AFB-867A-40B89EABD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25300" cy="1365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69850</xdr:colOff>
      <xdr:row>1</xdr:row>
      <xdr:rowOff>782320</xdr:rowOff>
    </xdr:from>
    <xdr:to>
      <xdr:col>8</xdr:col>
      <xdr:colOff>865518</xdr:colOff>
      <xdr:row>3</xdr:row>
      <xdr:rowOff>34336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C21FE7F-64D5-41FD-A637-40BF915D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8650" y="1480820"/>
          <a:ext cx="1951368" cy="407716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2</xdr:row>
      <xdr:rowOff>38735</xdr:rowOff>
    </xdr:from>
    <xdr:to>
      <xdr:col>1</xdr:col>
      <xdr:colOff>338088</xdr:colOff>
      <xdr:row>2</xdr:row>
      <xdr:rowOff>316085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BE2345-453F-448D-8081-22DA4993A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575435"/>
          <a:ext cx="2103388" cy="27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699104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3DDB438-6B73-4DAF-94E0-617D987A1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72900" cy="1397604"/>
        </a:xfrm>
        <a:prstGeom prst="rect">
          <a:avLst/>
        </a:prstGeom>
      </xdr:spPr>
    </xdr:pic>
    <xdr:clientData/>
  </xdr:twoCellAnchor>
  <xdr:twoCellAnchor editAs="oneCell">
    <xdr:from>
      <xdr:col>3</xdr:col>
      <xdr:colOff>544830</xdr:colOff>
      <xdr:row>129</xdr:row>
      <xdr:rowOff>161925</xdr:rowOff>
    </xdr:from>
    <xdr:to>
      <xdr:col>3</xdr:col>
      <xdr:colOff>1301816</xdr:colOff>
      <xdr:row>131</xdr:row>
      <xdr:rowOff>248919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9D7DD29-F904-4B4B-8771-7F2FC8E71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0230" y="49863375"/>
          <a:ext cx="756986" cy="791845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16</xdr:row>
      <xdr:rowOff>69850</xdr:rowOff>
    </xdr:from>
    <xdr:to>
      <xdr:col>0</xdr:col>
      <xdr:colOff>1606362</xdr:colOff>
      <xdr:row>20</xdr:row>
      <xdr:rowOff>212517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D09DF75-26EE-4B6A-A552-17350691A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600" y="7023100"/>
          <a:ext cx="1504762" cy="16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31</xdr:row>
      <xdr:rowOff>171450</xdr:rowOff>
    </xdr:from>
    <xdr:to>
      <xdr:col>0</xdr:col>
      <xdr:colOff>1394561</xdr:colOff>
      <xdr:row>33</xdr:row>
      <xdr:rowOff>141033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F6DD6F8-C5A2-49A8-97B6-E4AE67B9E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2534900"/>
          <a:ext cx="1165961" cy="73158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35</xdr:row>
      <xdr:rowOff>167694</xdr:rowOff>
    </xdr:from>
    <xdr:to>
      <xdr:col>0</xdr:col>
      <xdr:colOff>1657350</xdr:colOff>
      <xdr:row>36</xdr:row>
      <xdr:rowOff>457199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22F91C6-548E-4CAD-B64E-91CEEA181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3750344"/>
          <a:ext cx="1504949" cy="86100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38</xdr:row>
      <xdr:rowOff>266700</xdr:rowOff>
    </xdr:from>
    <xdr:to>
      <xdr:col>0</xdr:col>
      <xdr:colOff>1631125</xdr:colOff>
      <xdr:row>39</xdr:row>
      <xdr:rowOff>331527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B8701F6-1C95-41A9-A4FA-281739320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068550"/>
          <a:ext cx="1516825" cy="636327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400051</xdr:colOff>
      <xdr:row>43</xdr:row>
      <xdr:rowOff>122351</xdr:rowOff>
    </xdr:from>
    <xdr:to>
      <xdr:col>0</xdr:col>
      <xdr:colOff>1352550</xdr:colOff>
      <xdr:row>46</xdr:row>
      <xdr:rowOff>316427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0E8E29A-4060-499C-8113-30712EE1D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16905401"/>
          <a:ext cx="952499" cy="1337076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52</xdr:row>
      <xdr:rowOff>95250</xdr:rowOff>
    </xdr:from>
    <xdr:to>
      <xdr:col>0</xdr:col>
      <xdr:colOff>1404798</xdr:colOff>
      <xdr:row>55</xdr:row>
      <xdr:rowOff>365901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AC20F8F-2F53-47C0-82D8-56150DA84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0002500"/>
          <a:ext cx="1061898" cy="14136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60</xdr:row>
      <xdr:rowOff>171450</xdr:rowOff>
    </xdr:from>
    <xdr:to>
      <xdr:col>0</xdr:col>
      <xdr:colOff>1386944</xdr:colOff>
      <xdr:row>63</xdr:row>
      <xdr:rowOff>156308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44C9DDC-5C00-4D2C-9EF7-93AD4E5B0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21900"/>
          <a:ext cx="1196444" cy="1127858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66</xdr:row>
      <xdr:rowOff>76200</xdr:rowOff>
    </xdr:from>
    <xdr:to>
      <xdr:col>0</xdr:col>
      <xdr:colOff>1333500</xdr:colOff>
      <xdr:row>68</xdr:row>
      <xdr:rowOff>236290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29B1EDB2-35F1-4A03-9EB9-CD96AACB73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9" r="7692"/>
        <a:stretch/>
      </xdr:blipFill>
      <xdr:spPr>
        <a:xfrm>
          <a:off x="419100" y="24707850"/>
          <a:ext cx="914400" cy="92209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70</xdr:row>
      <xdr:rowOff>91455</xdr:rowOff>
    </xdr:from>
    <xdr:to>
      <xdr:col>0</xdr:col>
      <xdr:colOff>1390750</xdr:colOff>
      <xdr:row>72</xdr:row>
      <xdr:rowOff>304900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63DBBDCD-F2F8-4C99-8716-82E77AD9B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1477" y="25858478"/>
          <a:ext cx="975445" cy="11431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74</xdr:row>
      <xdr:rowOff>209550</xdr:rowOff>
    </xdr:from>
    <xdr:to>
      <xdr:col>0</xdr:col>
      <xdr:colOff>1504950</xdr:colOff>
      <xdr:row>75</xdr:row>
      <xdr:rowOff>372956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3EC31BCD-31B5-4BB0-A1F3-4107AE1ED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7279600"/>
          <a:ext cx="1181100" cy="73490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78</xdr:row>
      <xdr:rowOff>19050</xdr:rowOff>
    </xdr:from>
    <xdr:to>
      <xdr:col>0</xdr:col>
      <xdr:colOff>1607933</xdr:colOff>
      <xdr:row>79</xdr:row>
      <xdr:rowOff>301047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FBE4352-DCCC-476D-8FCA-5E02C7B1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8689300"/>
          <a:ext cx="1303133" cy="662997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82</xdr:row>
      <xdr:rowOff>183828</xdr:rowOff>
    </xdr:from>
    <xdr:to>
      <xdr:col>0</xdr:col>
      <xdr:colOff>1466850</xdr:colOff>
      <xdr:row>82</xdr:row>
      <xdr:rowOff>1005908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35B96FC5-6562-49BE-A3C5-BABFC210E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30073278"/>
          <a:ext cx="1047750" cy="822080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647701</xdr:colOff>
      <xdr:row>88</xdr:row>
      <xdr:rowOff>99869</xdr:rowOff>
    </xdr:from>
    <xdr:to>
      <xdr:col>0</xdr:col>
      <xdr:colOff>990601</xdr:colOff>
      <xdr:row>88</xdr:row>
      <xdr:rowOff>971649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9380CDF-B47E-4D39-A099-1765C58F6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32427719"/>
          <a:ext cx="342900" cy="87178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84</xdr:row>
      <xdr:rowOff>133350</xdr:rowOff>
    </xdr:from>
    <xdr:to>
      <xdr:col>0</xdr:col>
      <xdr:colOff>1314348</xdr:colOff>
      <xdr:row>86</xdr:row>
      <xdr:rowOff>266588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98D9BDBC-FE7D-4172-A7DA-68F4681F4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95300" y="31242000"/>
          <a:ext cx="819048" cy="8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318763</xdr:colOff>
      <xdr:row>94</xdr:row>
      <xdr:rowOff>275563</xdr:rowOff>
    </xdr:from>
    <xdr:to>
      <xdr:col>0</xdr:col>
      <xdr:colOff>1345038</xdr:colOff>
      <xdr:row>98</xdr:row>
      <xdr:rowOff>365704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AAED06DD-7164-4A83-BAF1-3F1A662A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879490">
          <a:off x="24830" y="36326346"/>
          <a:ext cx="1614141" cy="10262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102</xdr:row>
      <xdr:rowOff>152400</xdr:rowOff>
    </xdr:from>
    <xdr:to>
      <xdr:col>0</xdr:col>
      <xdr:colOff>1276436</xdr:colOff>
      <xdr:row>103</xdr:row>
      <xdr:rowOff>327725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577F9B3-9494-4158-B516-975717694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652450"/>
          <a:ext cx="990686" cy="74682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105</xdr:row>
      <xdr:rowOff>133350</xdr:rowOff>
    </xdr:from>
    <xdr:to>
      <xdr:col>0</xdr:col>
      <xdr:colOff>1455526</xdr:colOff>
      <xdr:row>106</xdr:row>
      <xdr:rowOff>422985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A74951E-7EC7-4937-BAF9-D8B577F2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9852600"/>
          <a:ext cx="1226926" cy="86113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109</xdr:row>
      <xdr:rowOff>114300</xdr:rowOff>
    </xdr:from>
    <xdr:to>
      <xdr:col>0</xdr:col>
      <xdr:colOff>1390739</xdr:colOff>
      <xdr:row>112</xdr:row>
      <xdr:rowOff>198226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DD50A07-D63E-4556-BA0E-6D81F0380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41433750"/>
          <a:ext cx="1028789" cy="122692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115</xdr:row>
      <xdr:rowOff>216792</xdr:rowOff>
    </xdr:from>
    <xdr:to>
      <xdr:col>0</xdr:col>
      <xdr:colOff>1371600</xdr:colOff>
      <xdr:row>118</xdr:row>
      <xdr:rowOff>182985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4CA98104-A6C7-462C-BBAD-4FE790DCF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43517442"/>
          <a:ext cx="990600" cy="1109193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120</xdr:row>
      <xdr:rowOff>19050</xdr:rowOff>
    </xdr:from>
    <xdr:to>
      <xdr:col>0</xdr:col>
      <xdr:colOff>1474563</xdr:colOff>
      <xdr:row>121</xdr:row>
      <xdr:rowOff>499201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4C46140D-F403-4F65-953A-8D21863D4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44919900"/>
          <a:ext cx="1074513" cy="1051651"/>
        </a:xfrm>
        <a:prstGeom prst="rect">
          <a:avLst/>
        </a:prstGeom>
      </xdr:spPr>
    </xdr:pic>
    <xdr:clientData/>
  </xdr:twoCellAnchor>
  <xdr:twoCellAnchor editAs="oneCell">
    <xdr:from>
      <xdr:col>0</xdr:col>
      <xdr:colOff>488883</xdr:colOff>
      <xdr:row>123</xdr:row>
      <xdr:rowOff>38126</xdr:rowOff>
    </xdr:from>
    <xdr:to>
      <xdr:col>0</xdr:col>
      <xdr:colOff>1409701</xdr:colOff>
      <xdr:row>124</xdr:row>
      <xdr:rowOff>508027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F1BD063C-656F-4EA0-8D40-A474BE3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83" y="46158176"/>
          <a:ext cx="920818" cy="1041401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126</xdr:row>
      <xdr:rowOff>208292</xdr:rowOff>
    </xdr:from>
    <xdr:to>
      <xdr:col>0</xdr:col>
      <xdr:colOff>1409700</xdr:colOff>
      <xdr:row>126</xdr:row>
      <xdr:rowOff>1017349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635564D5-E0AE-4BD0-B2D9-940617CEA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47547542"/>
          <a:ext cx="1009650" cy="809057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128</xdr:row>
      <xdr:rowOff>133848</xdr:rowOff>
    </xdr:from>
    <xdr:to>
      <xdr:col>0</xdr:col>
      <xdr:colOff>1409700</xdr:colOff>
      <xdr:row>128</xdr:row>
      <xdr:rowOff>1009747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388F9E86-9A76-4365-B095-39B57596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6450" y="48634948"/>
          <a:ext cx="875899" cy="990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3</xdr:row>
      <xdr:rowOff>189090</xdr:rowOff>
    </xdr:from>
    <xdr:to>
      <xdr:col>1</xdr:col>
      <xdr:colOff>49163</xdr:colOff>
      <xdr:row>4</xdr:row>
      <xdr:rowOff>286993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8C407-B785-4C14-813A-BBB2A82C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890890"/>
          <a:ext cx="2106563" cy="288403"/>
        </a:xfrm>
        <a:prstGeom prst="rect">
          <a:avLst/>
        </a:prstGeom>
      </xdr:spPr>
    </xdr:pic>
    <xdr:clientData/>
  </xdr:twoCellAnchor>
  <xdr:twoCellAnchor editAs="oneCell">
    <xdr:from>
      <xdr:col>7</xdr:col>
      <xdr:colOff>53151</xdr:colOff>
      <xdr:row>1</xdr:row>
      <xdr:rowOff>511292</xdr:rowOff>
    </xdr:from>
    <xdr:to>
      <xdr:col>8</xdr:col>
      <xdr:colOff>1117600</xdr:colOff>
      <xdr:row>3</xdr:row>
      <xdr:rowOff>18999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FA250C0-DDDD-4CFF-A966-49E1BB3A9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151" y="1400292"/>
          <a:ext cx="2232849" cy="384007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0</xdr:rowOff>
    </xdr:from>
    <xdr:to>
      <xdr:col>8</xdr:col>
      <xdr:colOff>1299871</xdr:colOff>
      <xdr:row>1</xdr:row>
      <xdr:rowOff>482600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A80FFB9-E6DE-43E6-9277-E22636B56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0"/>
          <a:ext cx="11755146" cy="1371600"/>
        </a:xfrm>
        <a:prstGeom prst="rect">
          <a:avLst/>
        </a:prstGeom>
      </xdr:spPr>
    </xdr:pic>
    <xdr:clientData/>
  </xdr:twoCellAnchor>
  <xdr:twoCellAnchor editAs="oneCell">
    <xdr:from>
      <xdr:col>7</xdr:col>
      <xdr:colOff>112889</xdr:colOff>
      <xdr:row>3</xdr:row>
      <xdr:rowOff>149252</xdr:rowOff>
    </xdr:from>
    <xdr:to>
      <xdr:col>8</xdr:col>
      <xdr:colOff>1045012</xdr:colOff>
      <xdr:row>5</xdr:row>
      <xdr:rowOff>12700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7119BE0-2441-4A20-BD3F-DE8B94C49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3889" y="1914552"/>
          <a:ext cx="2100523" cy="371448"/>
        </a:xfrm>
        <a:prstGeom prst="rect">
          <a:avLst/>
        </a:prstGeom>
      </xdr:spPr>
    </xdr:pic>
    <xdr:clientData/>
  </xdr:twoCellAnchor>
  <xdr:twoCellAnchor editAs="oneCell">
    <xdr:from>
      <xdr:col>0</xdr:col>
      <xdr:colOff>188149</xdr:colOff>
      <xdr:row>10</xdr:row>
      <xdr:rowOff>0</xdr:rowOff>
    </xdr:from>
    <xdr:to>
      <xdr:col>1</xdr:col>
      <xdr:colOff>9409</xdr:colOff>
      <xdr:row>11</xdr:row>
      <xdr:rowOff>12857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D43A364-255C-4020-80BC-46C4D6B4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49" y="4111037"/>
          <a:ext cx="1928519" cy="398561"/>
        </a:xfrm>
        <a:prstGeom prst="rect">
          <a:avLst/>
        </a:prstGeom>
      </xdr:spPr>
    </xdr:pic>
    <xdr:clientData/>
  </xdr:twoCellAnchor>
  <xdr:twoCellAnchor editAs="oneCell">
    <xdr:from>
      <xdr:col>0</xdr:col>
      <xdr:colOff>545629</xdr:colOff>
      <xdr:row>14</xdr:row>
      <xdr:rowOff>103481</xdr:rowOff>
    </xdr:from>
    <xdr:to>
      <xdr:col>0</xdr:col>
      <xdr:colOff>1392296</xdr:colOff>
      <xdr:row>16</xdr:row>
      <xdr:rowOff>197555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D0ECE31-468F-481A-80BF-8FB0A951A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51" r="9999" b="8550"/>
        <a:stretch/>
      </xdr:blipFill>
      <xdr:spPr>
        <a:xfrm>
          <a:off x="545629" y="5493925"/>
          <a:ext cx="846667" cy="865482"/>
        </a:xfrm>
        <a:prstGeom prst="rect">
          <a:avLst/>
        </a:prstGeom>
      </xdr:spPr>
    </xdr:pic>
    <xdr:clientData/>
  </xdr:twoCellAnchor>
  <xdr:twoCellAnchor editAs="oneCell">
    <xdr:from>
      <xdr:col>0</xdr:col>
      <xdr:colOff>573853</xdr:colOff>
      <xdr:row>18</xdr:row>
      <xdr:rowOff>216895</xdr:rowOff>
    </xdr:from>
    <xdr:to>
      <xdr:col>0</xdr:col>
      <xdr:colOff>1458148</xdr:colOff>
      <xdr:row>21</xdr:row>
      <xdr:rowOff>42334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6292FA5-C943-401B-912E-B2395292E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53" y="6886747"/>
          <a:ext cx="884295" cy="982550"/>
        </a:xfrm>
        <a:prstGeom prst="rect">
          <a:avLst/>
        </a:prstGeom>
      </xdr:spPr>
    </xdr:pic>
    <xdr:clientData/>
  </xdr:twoCellAnchor>
  <xdr:twoCellAnchor editAs="oneCell">
    <xdr:from>
      <xdr:col>0</xdr:col>
      <xdr:colOff>630297</xdr:colOff>
      <xdr:row>24</xdr:row>
      <xdr:rowOff>85189</xdr:rowOff>
    </xdr:from>
    <xdr:to>
      <xdr:col>0</xdr:col>
      <xdr:colOff>1429926</xdr:colOff>
      <xdr:row>26</xdr:row>
      <xdr:rowOff>202258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01D79CE-3BBE-41DD-AD10-99B57471B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97" y="8805856"/>
          <a:ext cx="799629" cy="888476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609601</xdr:colOff>
      <xdr:row>30</xdr:row>
      <xdr:rowOff>88900</xdr:rowOff>
    </xdr:from>
    <xdr:to>
      <xdr:col>0</xdr:col>
      <xdr:colOff>1488758</xdr:colOff>
      <xdr:row>32</xdr:row>
      <xdr:rowOff>228600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1F942898-E280-4A20-970D-B2630E08F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bright="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10807700"/>
          <a:ext cx="879157" cy="9017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35</xdr:row>
      <xdr:rowOff>88900</xdr:rowOff>
    </xdr:from>
    <xdr:to>
      <xdr:col>0</xdr:col>
      <xdr:colOff>1541463</xdr:colOff>
      <xdr:row>37</xdr:row>
      <xdr:rowOff>279400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2B355C2-79E2-4135-B808-8DE29A2AD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1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12458700"/>
          <a:ext cx="1147763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469901</xdr:colOff>
      <xdr:row>42</xdr:row>
      <xdr:rowOff>198208</xdr:rowOff>
    </xdr:from>
    <xdr:to>
      <xdr:col>0</xdr:col>
      <xdr:colOff>1397001</xdr:colOff>
      <xdr:row>45</xdr:row>
      <xdr:rowOff>127000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D8A6C2D-A5B4-4104-89F5-6F9DA146E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1" y="14981008"/>
          <a:ext cx="927100" cy="1071792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558801</xdr:colOff>
      <xdr:row>52</xdr:row>
      <xdr:rowOff>333507</xdr:rowOff>
    </xdr:from>
    <xdr:to>
      <xdr:col>0</xdr:col>
      <xdr:colOff>1371600</xdr:colOff>
      <xdr:row>55</xdr:row>
      <xdr:rowOff>152399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26725AA7-39F3-4E09-8F9F-5982EC051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1" y="18672307"/>
          <a:ext cx="812799" cy="96189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59</xdr:row>
      <xdr:rowOff>38100</xdr:rowOff>
    </xdr:from>
    <xdr:to>
      <xdr:col>0</xdr:col>
      <xdr:colOff>1625600</xdr:colOff>
      <xdr:row>61</xdr:row>
      <xdr:rowOff>368300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368BF9B-9D32-4CC1-9124-38AFF797B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789900"/>
          <a:ext cx="1092200" cy="1092200"/>
        </a:xfrm>
        <a:prstGeom prst="rect">
          <a:avLst/>
        </a:prstGeom>
      </xdr:spPr>
    </xdr:pic>
    <xdr:clientData/>
  </xdr:twoCellAnchor>
  <xdr:twoCellAnchor editAs="oneCell">
    <xdr:from>
      <xdr:col>0</xdr:col>
      <xdr:colOff>482601</xdr:colOff>
      <xdr:row>63</xdr:row>
      <xdr:rowOff>102906</xdr:rowOff>
    </xdr:from>
    <xdr:to>
      <xdr:col>0</xdr:col>
      <xdr:colOff>1638300</xdr:colOff>
      <xdr:row>63</xdr:row>
      <xdr:rowOff>1054099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488BC8DB-DDBD-4442-A163-5235BA09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1" y="22124706"/>
          <a:ext cx="1155699" cy="951193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406401</xdr:colOff>
      <xdr:row>65</xdr:row>
      <xdr:rowOff>260860</xdr:rowOff>
    </xdr:from>
    <xdr:to>
      <xdr:col>0</xdr:col>
      <xdr:colOff>1739901</xdr:colOff>
      <xdr:row>68</xdr:row>
      <xdr:rowOff>139699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95459D88-B53D-4AA1-BA0B-45C9E810A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1" y="23552660"/>
          <a:ext cx="1333500" cy="1021839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70</xdr:row>
      <xdr:rowOff>64104</xdr:rowOff>
    </xdr:from>
    <xdr:to>
      <xdr:col>0</xdr:col>
      <xdr:colOff>1612900</xdr:colOff>
      <xdr:row>71</xdr:row>
      <xdr:rowOff>520699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14CE8C4-E344-408C-8B12-51F67EBF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006904"/>
          <a:ext cx="1079500" cy="1028095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74</xdr:row>
      <xdr:rowOff>33866</xdr:rowOff>
    </xdr:from>
    <xdr:to>
      <xdr:col>0</xdr:col>
      <xdr:colOff>1587500</xdr:colOff>
      <xdr:row>76</xdr:row>
      <xdr:rowOff>330199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5C94EF6A-5F7C-43BC-8766-EF97E142A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26627666"/>
          <a:ext cx="1143000" cy="1058333"/>
        </a:xfrm>
        <a:prstGeom prst="rect">
          <a:avLst/>
        </a:prstGeom>
      </xdr:spPr>
    </xdr:pic>
    <xdr:clientData/>
  </xdr:twoCellAnchor>
  <xdr:twoCellAnchor editAs="oneCell">
    <xdr:from>
      <xdr:col>0</xdr:col>
      <xdr:colOff>520700</xdr:colOff>
      <xdr:row>79</xdr:row>
      <xdr:rowOff>245964</xdr:rowOff>
    </xdr:from>
    <xdr:to>
      <xdr:col>0</xdr:col>
      <xdr:colOff>1536700</xdr:colOff>
      <xdr:row>82</xdr:row>
      <xdr:rowOff>139699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FCB5279F-80D2-4EAA-B60B-76BEEA03F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" y="28490764"/>
          <a:ext cx="1016000" cy="1036735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558801</xdr:colOff>
      <xdr:row>84</xdr:row>
      <xdr:rowOff>129868</xdr:rowOff>
    </xdr:from>
    <xdr:to>
      <xdr:col>0</xdr:col>
      <xdr:colOff>1511301</xdr:colOff>
      <xdr:row>87</xdr:row>
      <xdr:rowOff>215900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3C763ABF-0D68-4B82-ADA9-288CA4D5B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1" y="30025668"/>
          <a:ext cx="952500" cy="1229032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89</xdr:row>
      <xdr:rowOff>203200</xdr:rowOff>
    </xdr:from>
    <xdr:to>
      <xdr:col>0</xdr:col>
      <xdr:colOff>1665478</xdr:colOff>
      <xdr:row>92</xdr:row>
      <xdr:rowOff>101600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E052175-749E-4255-9FA5-B010C7109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1750000"/>
          <a:ext cx="1322578" cy="1041400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698501</xdr:colOff>
      <xdr:row>94</xdr:row>
      <xdr:rowOff>84952</xdr:rowOff>
    </xdr:from>
    <xdr:to>
      <xdr:col>0</xdr:col>
      <xdr:colOff>1282700</xdr:colOff>
      <xdr:row>95</xdr:row>
      <xdr:rowOff>495299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F52469-F557-4C7B-9864-F0DA5CD45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1" y="33282752"/>
          <a:ext cx="584199" cy="98184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97</xdr:row>
      <xdr:rowOff>152400</xdr:rowOff>
    </xdr:from>
    <xdr:to>
      <xdr:col>0</xdr:col>
      <xdr:colOff>1701800</xdr:colOff>
      <xdr:row>100</xdr:row>
      <xdr:rowOff>254000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88E510DF-3E9F-43AE-A96B-EF1144E85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4620200"/>
          <a:ext cx="1244600" cy="12446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103</xdr:row>
      <xdr:rowOff>169757</xdr:rowOff>
    </xdr:from>
    <xdr:to>
      <xdr:col>0</xdr:col>
      <xdr:colOff>1663700</xdr:colOff>
      <xdr:row>105</xdr:row>
      <xdr:rowOff>200025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BA5412E5-1F6A-4F62-95FD-8093E09D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6669557"/>
          <a:ext cx="1206500" cy="792268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533401</xdr:colOff>
      <xdr:row>108</xdr:row>
      <xdr:rowOff>252584</xdr:rowOff>
    </xdr:from>
    <xdr:to>
      <xdr:col>0</xdr:col>
      <xdr:colOff>1689100</xdr:colOff>
      <xdr:row>111</xdr:row>
      <xdr:rowOff>101600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9949CEDA-5437-43FD-AB34-6A8D1FBFE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38403384"/>
          <a:ext cx="1155699" cy="992016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113</xdr:row>
      <xdr:rowOff>121388</xdr:rowOff>
    </xdr:from>
    <xdr:to>
      <xdr:col>0</xdr:col>
      <xdr:colOff>1422400</xdr:colOff>
      <xdr:row>114</xdr:row>
      <xdr:rowOff>406399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47B37FC-88EE-46A4-8903-60A94832B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9923188"/>
          <a:ext cx="736600" cy="856511"/>
        </a:xfrm>
        <a:prstGeom prst="rect">
          <a:avLst/>
        </a:prstGeom>
      </xdr:spPr>
    </xdr:pic>
    <xdr:clientData/>
  </xdr:twoCellAnchor>
  <xdr:twoCellAnchor editAs="oneCell">
    <xdr:from>
      <xdr:col>3</xdr:col>
      <xdr:colOff>316230</xdr:colOff>
      <xdr:row>115</xdr:row>
      <xdr:rowOff>200025</xdr:rowOff>
    </xdr:from>
    <xdr:to>
      <xdr:col>3</xdr:col>
      <xdr:colOff>1073216</xdr:colOff>
      <xdr:row>117</xdr:row>
      <xdr:rowOff>309880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F57378AA-3E8D-43B6-AC6B-D54112FBB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4010" y="44220765"/>
          <a:ext cx="756986" cy="7956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3</xdr:row>
      <xdr:rowOff>161925</xdr:rowOff>
    </xdr:from>
    <xdr:to>
      <xdr:col>8</xdr:col>
      <xdr:colOff>887832</xdr:colOff>
      <xdr:row>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EE993AA-AAEF-4114-B54E-06B147D32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1889125"/>
          <a:ext cx="1945107" cy="346075"/>
        </a:xfrm>
        <a:prstGeom prst="rect">
          <a:avLst/>
        </a:prstGeom>
      </xdr:spPr>
    </xdr:pic>
    <xdr:clientData/>
  </xdr:twoCellAnchor>
  <xdr:twoCellAnchor editAs="oneCell">
    <xdr:from>
      <xdr:col>7</xdr:col>
      <xdr:colOff>73025</xdr:colOff>
      <xdr:row>1</xdr:row>
      <xdr:rowOff>422275</xdr:rowOff>
    </xdr:from>
    <xdr:to>
      <xdr:col>8</xdr:col>
      <xdr:colOff>901701</xdr:colOff>
      <xdr:row>3</xdr:row>
      <xdr:rowOff>3218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F593B06-5B9C-4DB0-B5EF-94372A4FE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1725" y="1387475"/>
          <a:ext cx="2009776" cy="3429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</xdr:row>
      <xdr:rowOff>15875</xdr:rowOff>
    </xdr:from>
    <xdr:to>
      <xdr:col>0</xdr:col>
      <xdr:colOff>2116088</xdr:colOff>
      <xdr:row>4</xdr:row>
      <xdr:rowOff>299575</xdr:rowOff>
    </xdr:to>
    <xdr:pic>
      <xdr:nvPicPr>
        <xdr:cNvPr id="6" name="Рисунок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E001B5-4658-412D-93FD-B30A53816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870075"/>
          <a:ext cx="2106563" cy="28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309531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929BAA6-97AC-497C-950F-92E7B5C0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81657" cy="1267474"/>
        </a:xfrm>
        <a:prstGeom prst="rect">
          <a:avLst/>
        </a:prstGeom>
      </xdr:spPr>
    </xdr:pic>
    <xdr:clientData/>
  </xdr:twoCellAnchor>
  <xdr:twoCellAnchor editAs="oneCell">
    <xdr:from>
      <xdr:col>3</xdr:col>
      <xdr:colOff>368300</xdr:colOff>
      <xdr:row>54</xdr:row>
      <xdr:rowOff>190500</xdr:rowOff>
    </xdr:from>
    <xdr:to>
      <xdr:col>3</xdr:col>
      <xdr:colOff>1125286</xdr:colOff>
      <xdr:row>56</xdr:row>
      <xdr:rowOff>389255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F38D4C6-CFC5-46DE-B9A8-52E4FEA1B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500" y="18427700"/>
          <a:ext cx="756986" cy="821055"/>
        </a:xfrm>
        <a:prstGeom prst="rect">
          <a:avLst/>
        </a:prstGeom>
      </xdr:spPr>
    </xdr:pic>
    <xdr:clientData/>
  </xdr:twoCellAnchor>
  <xdr:oneCellAnchor>
    <xdr:from>
      <xdr:col>0</xdr:col>
      <xdr:colOff>698500</xdr:colOff>
      <xdr:row>8</xdr:row>
      <xdr:rowOff>86624</xdr:rowOff>
    </xdr:from>
    <xdr:ext cx="825500" cy="891467"/>
    <xdr:pic>
      <xdr:nvPicPr>
        <xdr:cNvPr id="7" name="image2.png">
          <a:extLst>
            <a:ext uri="{FF2B5EF4-FFF2-40B4-BE49-F238E27FC236}">
              <a16:creationId xmlns:a16="http://schemas.microsoft.com/office/drawing/2014/main" id="{255B9276-05F0-4320-9D31-E7907D6D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" y="3591824"/>
          <a:ext cx="825500" cy="891467"/>
        </a:xfrm>
        <a:prstGeom prst="rect">
          <a:avLst/>
        </a:prstGeom>
      </xdr:spPr>
    </xdr:pic>
    <xdr:clientData/>
  </xdr:oneCellAnchor>
  <xdr:oneCellAnchor>
    <xdr:from>
      <xdr:col>0</xdr:col>
      <xdr:colOff>520701</xdr:colOff>
      <xdr:row>12</xdr:row>
      <xdr:rowOff>330986</xdr:rowOff>
    </xdr:from>
    <xdr:ext cx="1041399" cy="813426"/>
    <xdr:pic>
      <xdr:nvPicPr>
        <xdr:cNvPr id="10" name="image3.jpeg">
          <a:extLst>
            <a:ext uri="{FF2B5EF4-FFF2-40B4-BE49-F238E27FC236}">
              <a16:creationId xmlns:a16="http://schemas.microsoft.com/office/drawing/2014/main" id="{03813427-7FD1-4AB5-A2F5-6C939A369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1" y="5106186"/>
          <a:ext cx="1041399" cy="813426"/>
        </a:xfrm>
        <a:prstGeom prst="rect">
          <a:avLst/>
        </a:prstGeom>
      </xdr:spPr>
    </xdr:pic>
    <xdr:clientData/>
  </xdr:oneCellAnchor>
  <xdr:oneCellAnchor>
    <xdr:from>
      <xdr:col>0</xdr:col>
      <xdr:colOff>723901</xdr:colOff>
      <xdr:row>18</xdr:row>
      <xdr:rowOff>288872</xdr:rowOff>
    </xdr:from>
    <xdr:ext cx="1320800" cy="893863"/>
    <xdr:pic>
      <xdr:nvPicPr>
        <xdr:cNvPr id="11" name="image4.png">
          <a:extLst>
            <a:ext uri="{FF2B5EF4-FFF2-40B4-BE49-F238E27FC236}">
              <a16:creationId xmlns:a16="http://schemas.microsoft.com/office/drawing/2014/main" id="{E3197FD2-F962-4B8B-890B-9D073970D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7096072"/>
          <a:ext cx="1320800" cy="893863"/>
        </a:xfrm>
        <a:prstGeom prst="rect">
          <a:avLst/>
        </a:prstGeom>
      </xdr:spPr>
    </xdr:pic>
    <xdr:clientData/>
  </xdr:oneCellAnchor>
  <xdr:twoCellAnchor editAs="oneCell">
    <xdr:from>
      <xdr:col>0</xdr:col>
      <xdr:colOff>685800</xdr:colOff>
      <xdr:row>24</xdr:row>
      <xdr:rowOff>129203</xdr:rowOff>
    </xdr:from>
    <xdr:to>
      <xdr:col>0</xdr:col>
      <xdr:colOff>1524000</xdr:colOff>
      <xdr:row>26</xdr:row>
      <xdr:rowOff>193429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C02CBF-0720-4187-B576-0DE8BE52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85800" y="8968403"/>
          <a:ext cx="838200" cy="826226"/>
        </a:xfrm>
        <a:prstGeom prst="rect">
          <a:avLst/>
        </a:prstGeom>
      </xdr:spPr>
    </xdr:pic>
    <xdr:clientData/>
  </xdr:twoCellAnchor>
  <xdr:twoCellAnchor editAs="oneCell">
    <xdr:from>
      <xdr:col>0</xdr:col>
      <xdr:colOff>621305</xdr:colOff>
      <xdr:row>28</xdr:row>
      <xdr:rowOff>106743</xdr:rowOff>
    </xdr:from>
    <xdr:to>
      <xdr:col>0</xdr:col>
      <xdr:colOff>1834576</xdr:colOff>
      <xdr:row>29</xdr:row>
      <xdr:rowOff>440924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69AB39A-A6AE-4066-A891-5F3CD1AB8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94303">
          <a:off x="621305" y="10184193"/>
          <a:ext cx="1213271" cy="905681"/>
        </a:xfrm>
        <a:prstGeom prst="rect">
          <a:avLst/>
        </a:prstGeom>
      </xdr:spPr>
    </xdr:pic>
    <xdr:clientData/>
  </xdr:twoCellAnchor>
  <xdr:twoCellAnchor editAs="oneCell">
    <xdr:from>
      <xdr:col>0</xdr:col>
      <xdr:colOff>449036</xdr:colOff>
      <xdr:row>31</xdr:row>
      <xdr:rowOff>225878</xdr:rowOff>
    </xdr:from>
    <xdr:to>
      <xdr:col>0</xdr:col>
      <xdr:colOff>1592135</xdr:colOff>
      <xdr:row>33</xdr:row>
      <xdr:rowOff>142117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05AB3B6-F19F-4E79-A0C1-9AF69C1B6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36" y="11568792"/>
          <a:ext cx="1143099" cy="678239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35</xdr:row>
      <xdr:rowOff>133350</xdr:rowOff>
    </xdr:from>
    <xdr:to>
      <xdr:col>0</xdr:col>
      <xdr:colOff>1573530</xdr:colOff>
      <xdr:row>37</xdr:row>
      <xdr:rowOff>278130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5419C238-CDFB-4EFF-AA4A-17D17E33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2744450"/>
          <a:ext cx="1021080" cy="906780"/>
        </a:xfrm>
        <a:prstGeom prst="rect">
          <a:avLst/>
        </a:prstGeom>
      </xdr:spPr>
    </xdr:pic>
    <xdr:clientData/>
  </xdr:twoCellAnchor>
  <xdr:twoCellAnchor editAs="oneCell">
    <xdr:from>
      <xdr:col>0</xdr:col>
      <xdr:colOff>598713</xdr:colOff>
      <xdr:row>39</xdr:row>
      <xdr:rowOff>276574</xdr:rowOff>
    </xdr:from>
    <xdr:to>
      <xdr:col>0</xdr:col>
      <xdr:colOff>1578428</xdr:colOff>
      <xdr:row>39</xdr:row>
      <xdr:rowOff>876399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A2FD27E-6BED-4989-B48D-D5C73A5B7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3" y="14144974"/>
          <a:ext cx="979715" cy="5998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41</xdr:row>
      <xdr:rowOff>130603</xdr:rowOff>
    </xdr:from>
    <xdr:to>
      <xdr:col>0</xdr:col>
      <xdr:colOff>1562101</xdr:colOff>
      <xdr:row>41</xdr:row>
      <xdr:rowOff>1017340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870CF08A-030B-46E0-B2CF-D709DE3E9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5275353"/>
          <a:ext cx="962026" cy="886737"/>
        </a:xfrm>
        <a:prstGeom prst="rect">
          <a:avLst/>
        </a:prstGeom>
      </xdr:spPr>
    </xdr:pic>
    <xdr:clientData/>
  </xdr:twoCellAnchor>
  <xdr:absoluteAnchor>
    <xdr:pos x="620487" y="17035405"/>
    <xdr:ext cx="1012371" cy="876452"/>
    <xdr:pic>
      <xdr:nvPicPr>
        <xdr:cNvPr id="25" name="image6.png">
          <a:extLst>
            <a:ext uri="{FF2B5EF4-FFF2-40B4-BE49-F238E27FC236}">
              <a16:creationId xmlns:a16="http://schemas.microsoft.com/office/drawing/2014/main" id="{FB31999A-4C97-4C3C-8AF2-F8804234E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487" y="17035405"/>
          <a:ext cx="1012371" cy="876452"/>
        </a:xfrm>
        <a:prstGeom prst="rect">
          <a:avLst/>
        </a:prstGeom>
      </xdr:spPr>
    </xdr:pic>
    <xdr:clientData/>
  </xdr:absoluteAnchor>
  <xdr:twoCellAnchor editAs="oneCell">
    <xdr:from>
      <xdr:col>0</xdr:col>
      <xdr:colOff>685800</xdr:colOff>
      <xdr:row>50</xdr:row>
      <xdr:rowOff>119742</xdr:rowOff>
    </xdr:from>
    <xdr:to>
      <xdr:col>0</xdr:col>
      <xdr:colOff>1531693</xdr:colOff>
      <xdr:row>51</xdr:row>
      <xdr:rowOff>381072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B9C8EB2-AFF8-4070-86FF-B0035F171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919371"/>
          <a:ext cx="845893" cy="838273"/>
        </a:xfrm>
        <a:prstGeom prst="rect">
          <a:avLst/>
        </a:prstGeom>
      </xdr:spPr>
    </xdr:pic>
    <xdr:clientData/>
  </xdr:twoCellAnchor>
  <xdr:twoCellAnchor editAs="oneCell">
    <xdr:from>
      <xdr:col>0</xdr:col>
      <xdr:colOff>881742</xdr:colOff>
      <xdr:row>53</xdr:row>
      <xdr:rowOff>145375</xdr:rowOff>
    </xdr:from>
    <xdr:to>
      <xdr:col>0</xdr:col>
      <xdr:colOff>1382485</xdr:colOff>
      <xdr:row>53</xdr:row>
      <xdr:rowOff>953026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2EEC1710-0591-4491-BEB1-56F00BED5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742" y="20218632"/>
          <a:ext cx="500743" cy="8076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3</xdr:row>
      <xdr:rowOff>174625</xdr:rowOff>
    </xdr:from>
    <xdr:to>
      <xdr:col>8</xdr:col>
      <xdr:colOff>887832</xdr:colOff>
      <xdr:row>5</xdr:row>
      <xdr:rowOff>12700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283A255-B5C0-4933-B2F4-0ABD206AE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1889125"/>
          <a:ext cx="1945107" cy="346075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1</xdr:row>
      <xdr:rowOff>409575</xdr:rowOff>
    </xdr:from>
    <xdr:to>
      <xdr:col>8</xdr:col>
      <xdr:colOff>914401</xdr:colOff>
      <xdr:row>3</xdr:row>
      <xdr:rowOff>3218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0776A17-B4A1-4693-8020-76660CD9A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374775"/>
          <a:ext cx="2009776" cy="342943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</xdr:colOff>
      <xdr:row>4</xdr:row>
      <xdr:rowOff>41275</xdr:rowOff>
    </xdr:from>
    <xdr:to>
      <xdr:col>0</xdr:col>
      <xdr:colOff>2141488</xdr:colOff>
      <xdr:row>5</xdr:row>
      <xdr:rowOff>7475</xdr:rowOff>
    </xdr:to>
    <xdr:pic>
      <xdr:nvPicPr>
        <xdr:cNvPr id="4" name="Рисунок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5E2E56-132A-4120-9C46-B13E25968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" y="1895475"/>
          <a:ext cx="2106563" cy="28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309531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F881EE5-D6D5-4653-822D-AA39CB237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71860" cy="1269651"/>
        </a:xfrm>
        <a:prstGeom prst="rect">
          <a:avLst/>
        </a:prstGeom>
      </xdr:spPr>
    </xdr:pic>
    <xdr:clientData/>
  </xdr:twoCellAnchor>
  <xdr:twoCellAnchor editAs="oneCell">
    <xdr:from>
      <xdr:col>3</xdr:col>
      <xdr:colOff>368300</xdr:colOff>
      <xdr:row>55</xdr:row>
      <xdr:rowOff>190500</xdr:rowOff>
    </xdr:from>
    <xdr:to>
      <xdr:col>3</xdr:col>
      <xdr:colOff>1125286</xdr:colOff>
      <xdr:row>57</xdr:row>
      <xdr:rowOff>389255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57E20F6-B74C-4CA3-BB84-CC60D026A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580" y="20878800"/>
          <a:ext cx="756986" cy="815975"/>
        </a:xfrm>
        <a:prstGeom prst="rect">
          <a:avLst/>
        </a:prstGeom>
      </xdr:spPr>
    </xdr:pic>
    <xdr:clientData/>
  </xdr:twoCellAnchor>
  <xdr:twoCellAnchor editAs="oneCell">
    <xdr:from>
      <xdr:col>0</xdr:col>
      <xdr:colOff>360136</xdr:colOff>
      <xdr:row>31</xdr:row>
      <xdr:rowOff>152400</xdr:rowOff>
    </xdr:from>
    <xdr:to>
      <xdr:col>0</xdr:col>
      <xdr:colOff>1503235</xdr:colOff>
      <xdr:row>32</xdr:row>
      <xdr:rowOff>259139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8A32BD6-73BC-40E7-9E08-92654A778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136" y="11239500"/>
          <a:ext cx="1143099" cy="678239"/>
        </a:xfrm>
        <a:prstGeom prst="rect">
          <a:avLst/>
        </a:prstGeom>
      </xdr:spPr>
    </xdr:pic>
    <xdr:clientData/>
  </xdr:twoCellAnchor>
  <xdr:twoCellAnchor editAs="oneCell">
    <xdr:from>
      <xdr:col>0</xdr:col>
      <xdr:colOff>598713</xdr:colOff>
      <xdr:row>38</xdr:row>
      <xdr:rowOff>276574</xdr:rowOff>
    </xdr:from>
    <xdr:to>
      <xdr:col>0</xdr:col>
      <xdr:colOff>1578428</xdr:colOff>
      <xdr:row>38</xdr:row>
      <xdr:rowOff>876399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CA958B1-B92F-4831-A2C9-97C10D1C6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3" y="13802074"/>
          <a:ext cx="979715" cy="5998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40</xdr:row>
      <xdr:rowOff>130603</xdr:rowOff>
    </xdr:from>
    <xdr:to>
      <xdr:col>0</xdr:col>
      <xdr:colOff>1562101</xdr:colOff>
      <xdr:row>40</xdr:row>
      <xdr:rowOff>1017340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ADE5D250-84C9-4435-BDD9-C141877A8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4875303"/>
          <a:ext cx="962026" cy="886737"/>
        </a:xfrm>
        <a:prstGeom prst="rect">
          <a:avLst/>
        </a:prstGeom>
      </xdr:spPr>
    </xdr:pic>
    <xdr:clientData/>
  </xdr:twoCellAnchor>
  <xdr:twoCellAnchor editAs="oneCell">
    <xdr:from>
      <xdr:col>0</xdr:col>
      <xdr:colOff>881742</xdr:colOff>
      <xdr:row>52</xdr:row>
      <xdr:rowOff>145375</xdr:rowOff>
    </xdr:from>
    <xdr:to>
      <xdr:col>0</xdr:col>
      <xdr:colOff>1382485</xdr:colOff>
      <xdr:row>52</xdr:row>
      <xdr:rowOff>953026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F1E1370F-916D-4B0F-B5A2-CFACD1CE9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742" y="19690675"/>
          <a:ext cx="500743" cy="807651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660400</xdr:colOff>
      <xdr:row>8</xdr:row>
      <xdr:rowOff>38100</xdr:rowOff>
    </xdr:from>
    <xdr:to>
      <xdr:col>0</xdr:col>
      <xdr:colOff>1574800</xdr:colOff>
      <xdr:row>10</xdr:row>
      <xdr:rowOff>190500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D38B3F0F-36F2-4B82-8BA5-B2E2EF0F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35052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482600</xdr:colOff>
      <xdr:row>12</xdr:row>
      <xdr:rowOff>114300</xdr:rowOff>
    </xdr:from>
    <xdr:to>
      <xdr:col>0</xdr:col>
      <xdr:colOff>1562100</xdr:colOff>
      <xdr:row>15</xdr:row>
      <xdr:rowOff>50800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453B7595-9CD9-494F-AC20-B7013D50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" y="4800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17</xdr:row>
      <xdr:rowOff>368300</xdr:rowOff>
    </xdr:from>
    <xdr:to>
      <xdr:col>0</xdr:col>
      <xdr:colOff>1562100</xdr:colOff>
      <xdr:row>21</xdr:row>
      <xdr:rowOff>304800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F8C1B141-3E9B-4C96-BC52-01642257A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6654800"/>
          <a:ext cx="1460500" cy="1460500"/>
        </a:xfrm>
        <a:prstGeom prst="rect">
          <a:avLst/>
        </a:prstGeom>
      </xdr:spPr>
    </xdr:pic>
    <xdr:clientData/>
  </xdr:twoCellAnchor>
  <xdr:twoCellAnchor editAs="oneCell">
    <xdr:from>
      <xdr:col>0</xdr:col>
      <xdr:colOff>622300</xdr:colOff>
      <xdr:row>24</xdr:row>
      <xdr:rowOff>63500</xdr:rowOff>
    </xdr:from>
    <xdr:to>
      <xdr:col>0</xdr:col>
      <xdr:colOff>1562100</xdr:colOff>
      <xdr:row>26</xdr:row>
      <xdr:rowOff>241300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A2DFE0F5-EDA1-496F-A272-40AF4E746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871220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28</xdr:row>
      <xdr:rowOff>88900</xdr:rowOff>
    </xdr:from>
    <xdr:to>
      <xdr:col>0</xdr:col>
      <xdr:colOff>1460500</xdr:colOff>
      <xdr:row>29</xdr:row>
      <xdr:rowOff>356466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8EEFA506-45CE-46DD-8B26-E4E173202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318" b="15909"/>
        <a:stretch/>
      </xdr:blipFill>
      <xdr:spPr>
        <a:xfrm>
          <a:off x="165100" y="9956800"/>
          <a:ext cx="1295400" cy="839066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34</xdr:row>
      <xdr:rowOff>139700</xdr:rowOff>
    </xdr:from>
    <xdr:to>
      <xdr:col>0</xdr:col>
      <xdr:colOff>1574800</xdr:colOff>
      <xdr:row>36</xdr:row>
      <xdr:rowOff>281516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11798284-EC30-4B34-8AB7-1D0EEA4D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446000"/>
          <a:ext cx="774700" cy="903816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584200</xdr:colOff>
      <xdr:row>43</xdr:row>
      <xdr:rowOff>190500</xdr:rowOff>
    </xdr:from>
    <xdr:to>
      <xdr:col>0</xdr:col>
      <xdr:colOff>1574800</xdr:colOff>
      <xdr:row>46</xdr:row>
      <xdr:rowOff>38100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8F3A88AB-90C2-43C1-B53F-6F128796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" y="16535400"/>
          <a:ext cx="990600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49</xdr:row>
      <xdr:rowOff>152400</xdr:rowOff>
    </xdr:from>
    <xdr:to>
      <xdr:col>0</xdr:col>
      <xdr:colOff>1455493</xdr:colOff>
      <xdr:row>50</xdr:row>
      <xdr:rowOff>413730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F975638-6060-4EDA-B0CE-E79334823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592800"/>
          <a:ext cx="845893" cy="832830"/>
        </a:xfrm>
        <a:prstGeom prst="rect">
          <a:avLst/>
        </a:prstGeom>
      </xdr:spPr>
    </xdr:pic>
    <xdr:clientData/>
  </xdr:twoCellAnchor>
  <xdr:twoCellAnchor editAs="oneCell">
    <xdr:from>
      <xdr:col>0</xdr:col>
      <xdr:colOff>524676</xdr:colOff>
      <xdr:row>53</xdr:row>
      <xdr:rowOff>866828</xdr:rowOff>
    </xdr:from>
    <xdr:to>
      <xdr:col>0</xdr:col>
      <xdr:colOff>1719437</xdr:colOff>
      <xdr:row>54</xdr:row>
      <xdr:rowOff>96388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0B123AB-F956-4209-8452-3453CF13E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2447899">
          <a:off x="524676" y="21656728"/>
          <a:ext cx="1194761" cy="372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CC0000"/>
  </sheetPr>
  <dimension ref="A1:K48"/>
  <sheetViews>
    <sheetView tabSelected="1" zoomScale="80" zoomScaleNormal="80" workbookViewId="0"/>
  </sheetViews>
  <sheetFormatPr defaultColWidth="0" defaultRowHeight="13.2" zeroHeight="1" x14ac:dyDescent="0.25"/>
  <cols>
    <col min="1" max="1" width="12.44140625" style="19" customWidth="1"/>
    <col min="2" max="2" width="3" style="19" customWidth="1"/>
    <col min="3" max="3" width="12.6640625" style="19" customWidth="1"/>
    <col min="4" max="4" width="15.109375" style="19" customWidth="1"/>
    <col min="5" max="5" width="10.6640625" style="19" customWidth="1"/>
    <col min="6" max="6" width="13.6640625" style="19" customWidth="1"/>
    <col min="7" max="7" width="9.6640625" style="19" customWidth="1"/>
    <col min="8" max="8" width="19.33203125" style="19" customWidth="1"/>
    <col min="9" max="9" width="17.6640625" style="19" customWidth="1"/>
    <col min="10" max="10" width="12.44140625" style="19" customWidth="1"/>
    <col min="11" max="11" width="0.33203125" style="19" customWidth="1"/>
    <col min="12" max="16384" width="8.6640625" style="19" hidden="1"/>
  </cols>
  <sheetData>
    <row r="1" spans="1:10" x14ac:dyDescent="0.25"/>
    <row r="2" spans="1:10" x14ac:dyDescent="0.25"/>
    <row r="3" spans="1:10" x14ac:dyDescent="0.25"/>
    <row r="4" spans="1:10" x14ac:dyDescent="0.25"/>
    <row r="5" spans="1:10" x14ac:dyDescent="0.25"/>
    <row r="6" spans="1:10" x14ac:dyDescent="0.25"/>
    <row r="7" spans="1:10" ht="21.45" customHeight="1" x14ac:dyDescent="0.25"/>
    <row r="8" spans="1:10" ht="12.75" customHeight="1" x14ac:dyDescent="0.25">
      <c r="A8" s="20"/>
      <c r="B8" s="20"/>
      <c r="C8" s="274" t="s">
        <v>1689</v>
      </c>
      <c r="D8" s="274"/>
      <c r="E8" s="274"/>
      <c r="F8" s="20"/>
      <c r="G8" s="274" t="s">
        <v>21</v>
      </c>
      <c r="H8" s="274"/>
      <c r="I8" s="274"/>
      <c r="J8" s="274"/>
    </row>
    <row r="9" spans="1:10" ht="21" customHeight="1" x14ac:dyDescent="0.25">
      <c r="A9" s="20"/>
      <c r="B9" s="20"/>
      <c r="C9" s="274"/>
      <c r="D9" s="274"/>
      <c r="E9" s="274"/>
      <c r="F9" s="20"/>
      <c r="G9" s="274"/>
      <c r="H9" s="274"/>
      <c r="I9" s="274"/>
      <c r="J9" s="274"/>
    </row>
    <row r="10" spans="1:10" ht="28.95" customHeight="1" x14ac:dyDescent="0.25">
      <c r="A10" s="20"/>
      <c r="B10" s="20"/>
      <c r="C10" s="274"/>
      <c r="D10" s="274"/>
      <c r="E10" s="274"/>
      <c r="G10" s="274"/>
      <c r="H10" s="274"/>
      <c r="I10" s="274"/>
      <c r="J10" s="274"/>
    </row>
    <row r="11" spans="1:10" ht="55.2" customHeight="1" x14ac:dyDescent="0.25">
      <c r="A11" s="119">
        <v>1</v>
      </c>
      <c r="B11" s="120"/>
      <c r="C11" s="118"/>
      <c r="D11" s="118"/>
      <c r="G11" s="121">
        <v>7</v>
      </c>
      <c r="H11" s="118"/>
      <c r="I11" s="118"/>
      <c r="J11" s="118"/>
    </row>
    <row r="12" spans="1:10" ht="19.95" customHeight="1" x14ac:dyDescent="0.25">
      <c r="A12" s="122"/>
      <c r="G12" s="123"/>
    </row>
    <row r="13" spans="1:10" ht="55.2" customHeight="1" x14ac:dyDescent="0.25">
      <c r="A13" s="119">
        <v>2</v>
      </c>
      <c r="B13" s="120"/>
      <c r="G13" s="121">
        <v>8</v>
      </c>
    </row>
    <row r="14" spans="1:10" ht="10.199999999999999" customHeight="1" x14ac:dyDescent="0.25">
      <c r="A14" s="122"/>
      <c r="G14" s="123"/>
    </row>
    <row r="15" spans="1:10" ht="55.2" customHeight="1" x14ac:dyDescent="0.25">
      <c r="A15" s="119">
        <v>3</v>
      </c>
      <c r="B15" s="120"/>
      <c r="G15" s="121">
        <v>9</v>
      </c>
    </row>
    <row r="16" spans="1:10" ht="19.95" customHeight="1" x14ac:dyDescent="0.25">
      <c r="A16" s="122"/>
      <c r="G16" s="123"/>
    </row>
    <row r="17" spans="1:7" ht="55.2" customHeight="1" x14ac:dyDescent="0.25">
      <c r="A17" s="119">
        <v>4</v>
      </c>
      <c r="B17" s="120"/>
      <c r="G17" s="121">
        <v>10</v>
      </c>
    </row>
    <row r="18" spans="1:7" ht="19.95" customHeight="1" x14ac:dyDescent="0.25">
      <c r="A18" s="122"/>
      <c r="G18" s="123"/>
    </row>
    <row r="19" spans="1:7" ht="55.2" customHeight="1" x14ac:dyDescent="0.25">
      <c r="A19" s="119">
        <v>5</v>
      </c>
      <c r="B19" s="120"/>
      <c r="G19" s="121">
        <v>11</v>
      </c>
    </row>
    <row r="20" spans="1:7" ht="19.95" customHeight="1" x14ac:dyDescent="0.25">
      <c r="A20" s="122"/>
      <c r="G20" s="123"/>
    </row>
    <row r="21" spans="1:7" ht="55.2" customHeight="1" x14ac:dyDescent="0.25">
      <c r="A21" s="119">
        <v>6</v>
      </c>
      <c r="B21" s="120"/>
      <c r="G21" s="121"/>
    </row>
    <row r="22" spans="1:7" ht="55.2" customHeight="1" x14ac:dyDescent="0.25">
      <c r="F22" s="21"/>
    </row>
    <row r="23" spans="1:7" ht="55.2" customHeight="1" x14ac:dyDescent="0.25"/>
    <row r="24" spans="1:7" ht="55.2" hidden="1" customHeight="1" x14ac:dyDescent="0.25"/>
    <row r="25" spans="1:7" ht="55.2" hidden="1" customHeight="1" x14ac:dyDescent="0.25"/>
    <row r="26" spans="1:7" ht="55.2" hidden="1" customHeight="1" x14ac:dyDescent="0.25"/>
    <row r="27" spans="1:7" ht="55.2" hidden="1" customHeight="1" x14ac:dyDescent="0.25"/>
    <row r="28" spans="1:7" ht="55.2" hidden="1" customHeight="1" x14ac:dyDescent="0.25"/>
    <row r="29" spans="1:7" ht="55.2" hidden="1" customHeight="1" x14ac:dyDescent="0.25"/>
    <row r="30" spans="1:7" ht="55.2" hidden="1" customHeight="1" x14ac:dyDescent="0.25"/>
    <row r="31" spans="1:7" ht="55.2" hidden="1" customHeight="1" x14ac:dyDescent="0.25"/>
    <row r="32" spans="1:7" ht="55.2" hidden="1" customHeight="1" x14ac:dyDescent="0.25"/>
    <row r="33" ht="55.2" hidden="1" customHeight="1" x14ac:dyDescent="0.25"/>
    <row r="34" ht="55.2" hidden="1" customHeight="1" x14ac:dyDescent="0.25"/>
    <row r="35" ht="55.2" hidden="1" customHeight="1" x14ac:dyDescent="0.25"/>
    <row r="36" ht="55.2" hidden="1" customHeight="1" x14ac:dyDescent="0.25"/>
    <row r="37" ht="55.2" hidden="1" customHeight="1" x14ac:dyDescent="0.25"/>
    <row r="38" ht="55.2" hidden="1" customHeight="1" x14ac:dyDescent="0.25"/>
    <row r="39" ht="55.2" hidden="1" customHeight="1" x14ac:dyDescent="0.25"/>
    <row r="40" ht="55.2" hidden="1" customHeight="1" x14ac:dyDescent="0.25"/>
    <row r="41" ht="55.2" hidden="1" customHeight="1" x14ac:dyDescent="0.25"/>
    <row r="42" ht="55.2" hidden="1" customHeight="1" x14ac:dyDescent="0.25"/>
    <row r="43" ht="55.2" hidden="1" customHeight="1" x14ac:dyDescent="0.25"/>
    <row r="44" ht="55.2" hidden="1" customHeight="1" x14ac:dyDescent="0.25"/>
    <row r="45" ht="55.2" hidden="1" customHeight="1" x14ac:dyDescent="0.25"/>
    <row r="46" ht="55.2" hidden="1" customHeight="1" x14ac:dyDescent="0.25"/>
    <row r="47" ht="3.45" customHeight="1" x14ac:dyDescent="0.25"/>
    <row r="48" x14ac:dyDescent="0.25"/>
  </sheetData>
  <sheetProtection algorithmName="SHA-512" hashValue="7H7bS+iBT1vfOxD/JFAxhdwNR/qDHC9tzxeJ9wx7Fscwa1CM2OfA4xZzhhhMPtLSB2dCxsrFYPUt1u/XicpZ8A==" saltValue="qBA4gQkMSZ5gw7Q8OGIz7g==" spinCount="100000" sheet="1" objects="1" scenarios="1"/>
  <mergeCells count="2">
    <mergeCell ref="G8:J10"/>
    <mergeCell ref="C8:E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162F-0C95-47DE-956D-00001AA74459}">
  <sheetPr codeName="Лист9"/>
  <dimension ref="A1:XFD189"/>
  <sheetViews>
    <sheetView zoomScale="53" zoomScaleNormal="53" workbookViewId="0">
      <pane ySplit="7" topLeftCell="A175" activePane="bottomLeft" state="frozen"/>
      <selection pane="bottomLeft" activeCell="A178" sqref="A178:I178"/>
    </sheetView>
  </sheetViews>
  <sheetFormatPr defaultColWidth="0" defaultRowHeight="18" zeroHeight="1" x14ac:dyDescent="0.25"/>
  <cols>
    <col min="1" max="1" width="33" style="54" customWidth="1"/>
    <col min="2" max="2" width="40.33203125" style="54" customWidth="1"/>
    <col min="3" max="3" width="8" style="54" customWidth="1"/>
    <col min="4" max="4" width="7.6640625" style="54" customWidth="1"/>
    <col min="5" max="5" width="18.33203125" style="54" bestFit="1" customWidth="1"/>
    <col min="6" max="6" width="14.109375" style="54" hidden="1" customWidth="1"/>
    <col min="7" max="7" width="20.44140625" style="155" customWidth="1"/>
    <col min="8" max="8" width="16.44140625" style="154" customWidth="1"/>
    <col min="9" max="9" width="18" style="54" customWidth="1"/>
    <col min="10" max="10" width="17.44140625" style="54" customWidth="1"/>
    <col min="11" max="16384" width="9" style="54" hidden="1"/>
  </cols>
  <sheetData>
    <row r="1" spans="1:16384" ht="64.2" customHeight="1" x14ac:dyDescent="0.25">
      <c r="A1" s="175"/>
      <c r="B1" s="47"/>
      <c r="C1" s="47"/>
      <c r="D1" s="47"/>
      <c r="E1" s="47"/>
      <c r="F1" s="47"/>
      <c r="G1" s="176"/>
      <c r="H1" s="177"/>
      <c r="I1" s="47"/>
      <c r="J1" s="47"/>
    </row>
    <row r="2" spans="1:16384" ht="57.45" customHeight="1" x14ac:dyDescent="0.25">
      <c r="A2" s="175"/>
      <c r="B2" s="47"/>
      <c r="C2" s="47"/>
      <c r="D2" s="47"/>
      <c r="E2" s="47"/>
      <c r="F2" s="47"/>
      <c r="G2" s="176"/>
      <c r="H2" s="177"/>
      <c r="I2" s="47"/>
      <c r="J2" s="47"/>
    </row>
    <row r="3" spans="1:16384" ht="24.45" customHeight="1" x14ac:dyDescent="0.25">
      <c r="A3" s="178"/>
      <c r="B3" s="47"/>
      <c r="C3" s="47"/>
      <c r="D3" s="47"/>
      <c r="E3" s="47"/>
      <c r="F3" s="47"/>
      <c r="G3" s="141"/>
      <c r="H3" s="43">
        <v>0</v>
      </c>
      <c r="I3" s="47"/>
      <c r="J3" s="47"/>
    </row>
    <row r="4" spans="1:16384" ht="15" customHeight="1" thickBot="1" x14ac:dyDescent="0.3">
      <c r="A4" s="47"/>
      <c r="B4" s="47"/>
      <c r="C4" s="47"/>
      <c r="D4" s="47"/>
      <c r="E4" s="47"/>
      <c r="F4" s="47"/>
      <c r="G4" s="141"/>
      <c r="H4" s="179"/>
      <c r="I4" s="47"/>
      <c r="J4" s="47"/>
    </row>
    <row r="5" spans="1:16384" ht="24.45" customHeight="1" thickBot="1" x14ac:dyDescent="0.3">
      <c r="A5" s="47"/>
      <c r="B5" s="48"/>
      <c r="C5" s="316" t="s">
        <v>1704</v>
      </c>
      <c r="D5" s="317"/>
      <c r="E5" s="190">
        <f>SUM(J9:J10,J12:J13,J15:J16,J18:J19,J21:J22,J24:J25,J27:J28,J30:J31,J168:J169,J33:J34,J36:J37,J39,J41,J43,J45,J47,J49,J51,J53,J55,J57,J59,J61,J63,J65,J67,J69,J71:J75,J77:J78,J80:J84,J85,J87:J92,J94:J103,J105:J113,J115:J120,J122:J127,J129:J130,J132:J134,J136:J141,J143:J148,J150:J155,J157:J163,J165:J166,J171,J173,J175,J177,J179,J181,'Коллектора РОСТерм'!I10:I13,'Коллектора РОСТерм'!I14:I18,'Коллектора РОСТерм'!I19:I20)</f>
        <v>0</v>
      </c>
      <c r="F5" s="47"/>
      <c r="G5" s="141"/>
      <c r="H5" s="185">
        <v>100</v>
      </c>
      <c r="I5" s="47"/>
      <c r="J5" s="47"/>
    </row>
    <row r="6" spans="1:16384" ht="15" customHeight="1" thickBot="1" x14ac:dyDescent="0.3">
      <c r="A6" s="51"/>
      <c r="B6" s="51"/>
      <c r="C6" s="51"/>
      <c r="D6" s="51"/>
      <c r="E6" s="51"/>
      <c r="F6" s="51"/>
      <c r="G6" s="145"/>
      <c r="H6" s="180"/>
      <c r="I6" s="51"/>
      <c r="J6" s="51"/>
    </row>
    <row r="7" spans="1:16384" s="77" customFormat="1" ht="94.95" customHeight="1" thickBot="1" x14ac:dyDescent="0.3">
      <c r="A7" s="28" t="s">
        <v>0</v>
      </c>
      <c r="B7" s="28" t="s">
        <v>1</v>
      </c>
      <c r="C7" s="325" t="s">
        <v>196</v>
      </c>
      <c r="D7" s="325"/>
      <c r="E7" s="28" t="s">
        <v>3</v>
      </c>
      <c r="F7" s="28" t="s">
        <v>247</v>
      </c>
      <c r="G7" s="89" t="s">
        <v>181</v>
      </c>
      <c r="H7" s="89" t="s">
        <v>195</v>
      </c>
      <c r="I7" s="28" t="s">
        <v>182</v>
      </c>
      <c r="J7" s="28" t="s">
        <v>183</v>
      </c>
      <c r="K7" s="28"/>
      <c r="L7" s="28"/>
      <c r="M7" s="325"/>
      <c r="N7" s="325"/>
      <c r="O7" s="28"/>
      <c r="P7" s="28"/>
      <c r="Q7" s="28"/>
      <c r="R7" s="28"/>
      <c r="S7" s="28"/>
      <c r="T7" s="28"/>
      <c r="U7" s="28"/>
      <c r="V7" s="28"/>
      <c r="W7" s="325"/>
      <c r="X7" s="325"/>
      <c r="Y7" s="28"/>
      <c r="Z7" s="28"/>
      <c r="AA7" s="28"/>
      <c r="AB7" s="28"/>
      <c r="AC7" s="28"/>
      <c r="AD7" s="28"/>
      <c r="AE7" s="28"/>
      <c r="AF7" s="28"/>
      <c r="AG7" s="325"/>
      <c r="AH7" s="325"/>
      <c r="AI7" s="28"/>
      <c r="AJ7" s="28"/>
      <c r="AK7" s="28"/>
      <c r="AL7" s="28"/>
      <c r="AM7" s="28"/>
      <c r="AN7" s="28"/>
      <c r="AO7" s="28"/>
      <c r="AP7" s="28"/>
      <c r="AQ7" s="325"/>
      <c r="AR7" s="325"/>
      <c r="AS7" s="28"/>
      <c r="AT7" s="28"/>
      <c r="AU7" s="28"/>
      <c r="AV7" s="28"/>
      <c r="AW7" s="28"/>
      <c r="AX7" s="28"/>
      <c r="AY7" s="28"/>
      <c r="AZ7" s="28"/>
      <c r="BA7" s="325"/>
      <c r="BB7" s="325"/>
      <c r="BC7" s="28"/>
      <c r="BD7" s="28"/>
      <c r="BE7" s="28"/>
      <c r="BF7" s="28"/>
      <c r="BG7" s="28"/>
      <c r="BH7" s="28"/>
      <c r="BI7" s="28"/>
      <c r="BJ7" s="28"/>
      <c r="BK7" s="325"/>
      <c r="BL7" s="325"/>
      <c r="BM7" s="28"/>
      <c r="BN7" s="28"/>
      <c r="BO7" s="28"/>
      <c r="BP7" s="28"/>
      <c r="BQ7" s="28"/>
      <c r="BR7" s="28"/>
      <c r="BS7" s="28"/>
      <c r="BT7" s="28"/>
      <c r="BU7" s="325"/>
      <c r="BV7" s="325"/>
      <c r="BW7" s="28"/>
      <c r="BX7" s="28"/>
      <c r="BY7" s="28"/>
      <c r="BZ7" s="28"/>
      <c r="CA7" s="28"/>
      <c r="CB7" s="28"/>
      <c r="CC7" s="28"/>
      <c r="CD7" s="28"/>
      <c r="CE7" s="325"/>
      <c r="CF7" s="325"/>
      <c r="CG7" s="28"/>
      <c r="CH7" s="28"/>
      <c r="CI7" s="28"/>
      <c r="CJ7" s="28"/>
      <c r="CK7" s="28"/>
      <c r="CL7" s="28"/>
      <c r="CM7" s="28"/>
      <c r="CN7" s="28"/>
      <c r="CO7" s="325"/>
      <c r="CP7" s="325"/>
      <c r="CQ7" s="28"/>
      <c r="CR7" s="28"/>
      <c r="CS7" s="28"/>
      <c r="CT7" s="28"/>
      <c r="CU7" s="28"/>
      <c r="CV7" s="28"/>
      <c r="CW7" s="28"/>
      <c r="CX7" s="28"/>
      <c r="CY7" s="325"/>
      <c r="CZ7" s="325"/>
      <c r="DA7" s="28"/>
      <c r="DB7" s="28"/>
      <c r="DC7" s="28"/>
      <c r="DD7" s="28"/>
      <c r="DE7" s="28"/>
      <c r="DF7" s="28"/>
      <c r="DG7" s="28"/>
      <c r="DH7" s="28"/>
      <c r="DI7" s="325"/>
      <c r="DJ7" s="325"/>
      <c r="DK7" s="28"/>
      <c r="DL7" s="28"/>
      <c r="DM7" s="28"/>
      <c r="DN7" s="28"/>
      <c r="DO7" s="28"/>
      <c r="DP7" s="28"/>
      <c r="DQ7" s="28"/>
      <c r="DR7" s="28"/>
      <c r="DS7" s="325"/>
      <c r="DT7" s="325"/>
      <c r="DU7" s="28"/>
      <c r="DV7" s="28"/>
      <c r="DW7" s="28"/>
      <c r="DX7" s="28"/>
      <c r="DY7" s="28"/>
      <c r="DZ7" s="28"/>
      <c r="EA7" s="28"/>
      <c r="EB7" s="28"/>
      <c r="EC7" s="325"/>
      <c r="ED7" s="325"/>
      <c r="EE7" s="28"/>
      <c r="EF7" s="28"/>
      <c r="EG7" s="28"/>
      <c r="EH7" s="28"/>
      <c r="EI7" s="28"/>
      <c r="EJ7" s="28"/>
      <c r="EK7" s="28"/>
      <c r="EL7" s="28"/>
      <c r="EM7" s="325"/>
      <c r="EN7" s="325"/>
      <c r="EO7" s="28"/>
      <c r="EP7" s="28"/>
      <c r="EQ7" s="28"/>
      <c r="ER7" s="28"/>
      <c r="ES7" s="28"/>
      <c r="ET7" s="28"/>
      <c r="EU7" s="28"/>
      <c r="EV7" s="28"/>
      <c r="EW7" s="325"/>
      <c r="EX7" s="325"/>
      <c r="EY7" s="28"/>
      <c r="EZ7" s="28"/>
      <c r="FA7" s="28"/>
      <c r="FB7" s="28"/>
      <c r="FC7" s="28"/>
      <c r="FD7" s="28"/>
      <c r="FE7" s="28"/>
      <c r="FF7" s="28"/>
      <c r="FG7" s="325"/>
      <c r="FH7" s="325"/>
      <c r="FI7" s="28"/>
      <c r="FJ7" s="28"/>
      <c r="FK7" s="28"/>
      <c r="FL7" s="28"/>
      <c r="FM7" s="28"/>
      <c r="FN7" s="28"/>
      <c r="FO7" s="28"/>
      <c r="FP7" s="28"/>
      <c r="FQ7" s="325"/>
      <c r="FR7" s="325"/>
      <c r="FS7" s="28"/>
      <c r="FT7" s="28"/>
      <c r="FU7" s="28"/>
      <c r="FV7" s="28"/>
      <c r="FW7" s="28"/>
      <c r="FX7" s="28"/>
      <c r="FY7" s="28"/>
      <c r="FZ7" s="28"/>
      <c r="GA7" s="325"/>
      <c r="GB7" s="325"/>
      <c r="GC7" s="28"/>
      <c r="GD7" s="28"/>
      <c r="GE7" s="28"/>
      <c r="GF7" s="28"/>
      <c r="GG7" s="28"/>
      <c r="GH7" s="28"/>
      <c r="GI7" s="28"/>
      <c r="GJ7" s="28"/>
      <c r="GK7" s="325"/>
      <c r="GL7" s="325"/>
      <c r="GM7" s="28"/>
      <c r="GN7" s="28"/>
      <c r="GO7" s="28"/>
      <c r="GP7" s="28"/>
      <c r="GQ7" s="28"/>
      <c r="GR7" s="28"/>
      <c r="GS7" s="28"/>
      <c r="GT7" s="28"/>
      <c r="GU7" s="325"/>
      <c r="GV7" s="325"/>
      <c r="GW7" s="28"/>
      <c r="GX7" s="28"/>
      <c r="GY7" s="28"/>
      <c r="GZ7" s="28"/>
      <c r="HA7" s="28"/>
      <c r="HB7" s="28"/>
      <c r="HC7" s="28"/>
      <c r="HD7" s="28"/>
      <c r="HE7" s="325"/>
      <c r="HF7" s="325"/>
      <c r="HG7" s="28"/>
      <c r="HH7" s="28"/>
      <c r="HI7" s="28"/>
      <c r="HJ7" s="28"/>
      <c r="HK7" s="28"/>
      <c r="HL7" s="28"/>
      <c r="HM7" s="28"/>
      <c r="HN7" s="28"/>
      <c r="HO7" s="325"/>
      <c r="HP7" s="325"/>
      <c r="HQ7" s="28"/>
      <c r="HR7" s="28"/>
      <c r="HS7" s="28"/>
      <c r="HT7" s="28"/>
      <c r="HU7" s="28"/>
      <c r="HV7" s="28"/>
      <c r="HW7" s="28"/>
      <c r="HX7" s="28"/>
      <c r="HY7" s="325"/>
      <c r="HZ7" s="325"/>
      <c r="IA7" s="28"/>
      <c r="IB7" s="28"/>
      <c r="IC7" s="28"/>
      <c r="ID7" s="28"/>
      <c r="IE7" s="28"/>
      <c r="IF7" s="28"/>
      <c r="IG7" s="28"/>
      <c r="IH7" s="28"/>
      <c r="II7" s="325"/>
      <c r="IJ7" s="325"/>
      <c r="IK7" s="28"/>
      <c r="IL7" s="28"/>
      <c r="IM7" s="28"/>
      <c r="IN7" s="28"/>
      <c r="IO7" s="28"/>
      <c r="IP7" s="28"/>
      <c r="IQ7" s="28"/>
      <c r="IR7" s="28"/>
      <c r="IS7" s="325"/>
      <c r="IT7" s="325"/>
      <c r="IU7" s="28"/>
      <c r="IV7" s="28"/>
      <c r="IW7" s="28"/>
      <c r="IX7" s="28"/>
      <c r="IY7" s="28"/>
      <c r="IZ7" s="28"/>
      <c r="JA7" s="28"/>
      <c r="JB7" s="28"/>
      <c r="JC7" s="325"/>
      <c r="JD7" s="325"/>
      <c r="JE7" s="28"/>
      <c r="JF7" s="28"/>
      <c r="JG7" s="28"/>
      <c r="JH7" s="28"/>
      <c r="JI7" s="28"/>
      <c r="JJ7" s="28"/>
      <c r="JK7" s="28"/>
      <c r="JL7" s="28"/>
      <c r="JM7" s="325"/>
      <c r="JN7" s="325"/>
      <c r="JO7" s="28"/>
      <c r="JP7" s="28"/>
      <c r="JQ7" s="28"/>
      <c r="JR7" s="28"/>
      <c r="JS7" s="28"/>
      <c r="JT7" s="28"/>
      <c r="JU7" s="28"/>
      <c r="JV7" s="28"/>
      <c r="JW7" s="325"/>
      <c r="JX7" s="325"/>
      <c r="JY7" s="28"/>
      <c r="JZ7" s="28"/>
      <c r="KA7" s="28"/>
      <c r="KB7" s="28"/>
      <c r="KC7" s="28"/>
      <c r="KD7" s="28"/>
      <c r="KE7" s="28"/>
      <c r="KF7" s="28"/>
      <c r="KG7" s="325"/>
      <c r="KH7" s="325"/>
      <c r="KI7" s="28"/>
      <c r="KJ7" s="28"/>
      <c r="KK7" s="28"/>
      <c r="KL7" s="28"/>
      <c r="KM7" s="28"/>
      <c r="KN7" s="28"/>
      <c r="KO7" s="28"/>
      <c r="KP7" s="28"/>
      <c r="KQ7" s="325"/>
      <c r="KR7" s="325"/>
      <c r="KS7" s="28"/>
      <c r="KT7" s="28"/>
      <c r="KU7" s="28"/>
      <c r="KV7" s="28"/>
      <c r="KW7" s="28"/>
      <c r="KX7" s="28"/>
      <c r="KY7" s="28"/>
      <c r="KZ7" s="28"/>
      <c r="LA7" s="325"/>
      <c r="LB7" s="325"/>
      <c r="LC7" s="28"/>
      <c r="LD7" s="28"/>
      <c r="LE7" s="28"/>
      <c r="LF7" s="28"/>
      <c r="LG7" s="28"/>
      <c r="LH7" s="28"/>
      <c r="LI7" s="28"/>
      <c r="LJ7" s="28"/>
      <c r="LK7" s="325"/>
      <c r="LL7" s="325"/>
      <c r="LM7" s="28"/>
      <c r="LN7" s="28"/>
      <c r="LO7" s="28"/>
      <c r="LP7" s="28"/>
      <c r="LQ7" s="28"/>
      <c r="LR7" s="28"/>
      <c r="LS7" s="28"/>
      <c r="LT7" s="28"/>
      <c r="LU7" s="325"/>
      <c r="LV7" s="325"/>
      <c r="LW7" s="28"/>
      <c r="LX7" s="28"/>
      <c r="LY7" s="28"/>
      <c r="LZ7" s="28"/>
      <c r="MA7" s="28"/>
      <c r="MB7" s="28"/>
      <c r="MC7" s="28"/>
      <c r="MD7" s="28"/>
      <c r="ME7" s="325"/>
      <c r="MF7" s="325"/>
      <c r="MG7" s="28"/>
      <c r="MH7" s="28"/>
      <c r="MI7" s="28"/>
      <c r="MJ7" s="28"/>
      <c r="MK7" s="28"/>
      <c r="ML7" s="28"/>
      <c r="MM7" s="28"/>
      <c r="MN7" s="28"/>
      <c r="MO7" s="325"/>
      <c r="MP7" s="325"/>
      <c r="MQ7" s="28"/>
      <c r="MR7" s="28"/>
      <c r="MS7" s="28"/>
      <c r="MT7" s="28"/>
      <c r="MU7" s="28"/>
      <c r="MV7" s="28"/>
      <c r="MW7" s="28"/>
      <c r="MX7" s="28"/>
      <c r="MY7" s="325"/>
      <c r="MZ7" s="325"/>
      <c r="NA7" s="28"/>
      <c r="NB7" s="28"/>
      <c r="NC7" s="28"/>
      <c r="ND7" s="28"/>
      <c r="NE7" s="28"/>
      <c r="NF7" s="28"/>
      <c r="NG7" s="28"/>
      <c r="NH7" s="28"/>
      <c r="NI7" s="325"/>
      <c r="NJ7" s="325"/>
      <c r="NK7" s="28"/>
      <c r="NL7" s="28"/>
      <c r="NM7" s="28"/>
      <c r="NN7" s="28"/>
      <c r="NO7" s="28"/>
      <c r="NP7" s="28"/>
      <c r="NQ7" s="28"/>
      <c r="NR7" s="28"/>
      <c r="NS7" s="325"/>
      <c r="NT7" s="325"/>
      <c r="NU7" s="28"/>
      <c r="NV7" s="28"/>
      <c r="NW7" s="28"/>
      <c r="NX7" s="28"/>
      <c r="NY7" s="28"/>
      <c r="NZ7" s="28"/>
      <c r="OA7" s="28"/>
      <c r="OB7" s="28"/>
      <c r="OC7" s="325"/>
      <c r="OD7" s="325"/>
      <c r="OE7" s="28"/>
      <c r="OF7" s="28"/>
      <c r="OG7" s="28"/>
      <c r="OH7" s="28"/>
      <c r="OI7" s="28"/>
      <c r="OJ7" s="28"/>
      <c r="OK7" s="28"/>
      <c r="OL7" s="28"/>
      <c r="OM7" s="325"/>
      <c r="ON7" s="325"/>
      <c r="OO7" s="28"/>
      <c r="OP7" s="28"/>
      <c r="OQ7" s="28"/>
      <c r="OR7" s="28"/>
      <c r="OS7" s="28"/>
      <c r="OT7" s="28"/>
      <c r="OU7" s="28"/>
      <c r="OV7" s="28"/>
      <c r="OW7" s="325"/>
      <c r="OX7" s="325"/>
      <c r="OY7" s="28"/>
      <c r="OZ7" s="28"/>
      <c r="PA7" s="28"/>
      <c r="PB7" s="28"/>
      <c r="PC7" s="28"/>
      <c r="PD7" s="28"/>
      <c r="PE7" s="28"/>
      <c r="PF7" s="28"/>
      <c r="PG7" s="325"/>
      <c r="PH7" s="325"/>
      <c r="PI7" s="28"/>
      <c r="PJ7" s="28"/>
      <c r="PK7" s="28"/>
      <c r="PL7" s="28"/>
      <c r="PM7" s="28"/>
      <c r="PN7" s="28"/>
      <c r="PO7" s="28"/>
      <c r="PP7" s="28"/>
      <c r="PQ7" s="325"/>
      <c r="PR7" s="325"/>
      <c r="PS7" s="28"/>
      <c r="PT7" s="28"/>
      <c r="PU7" s="28"/>
      <c r="PV7" s="28"/>
      <c r="PW7" s="28"/>
      <c r="PX7" s="28"/>
      <c r="PY7" s="28"/>
      <c r="PZ7" s="28"/>
      <c r="QA7" s="325"/>
      <c r="QB7" s="325"/>
      <c r="QC7" s="28"/>
      <c r="QD7" s="28"/>
      <c r="QE7" s="28"/>
      <c r="QF7" s="28"/>
      <c r="QG7" s="28"/>
      <c r="QH7" s="28"/>
      <c r="QI7" s="28"/>
      <c r="QJ7" s="28"/>
      <c r="QK7" s="325"/>
      <c r="QL7" s="325"/>
      <c r="QM7" s="28"/>
      <c r="QN7" s="28"/>
      <c r="QO7" s="28"/>
      <c r="QP7" s="28"/>
      <c r="QQ7" s="28"/>
      <c r="QR7" s="28"/>
      <c r="QS7" s="28"/>
      <c r="QT7" s="28"/>
      <c r="QU7" s="325"/>
      <c r="QV7" s="325"/>
      <c r="QW7" s="28"/>
      <c r="QX7" s="28"/>
      <c r="QY7" s="28"/>
      <c r="QZ7" s="28"/>
      <c r="RA7" s="28"/>
      <c r="RB7" s="28"/>
      <c r="RC7" s="28"/>
      <c r="RD7" s="28"/>
      <c r="RE7" s="325"/>
      <c r="RF7" s="325"/>
      <c r="RG7" s="28"/>
      <c r="RH7" s="28"/>
      <c r="RI7" s="28"/>
      <c r="RJ7" s="28"/>
      <c r="RK7" s="28"/>
      <c r="RL7" s="28"/>
      <c r="RM7" s="28"/>
      <c r="RN7" s="28"/>
      <c r="RO7" s="325"/>
      <c r="RP7" s="325"/>
      <c r="RQ7" s="28"/>
      <c r="RR7" s="28"/>
      <c r="RS7" s="28"/>
      <c r="RT7" s="28"/>
      <c r="RU7" s="28"/>
      <c r="RV7" s="28"/>
      <c r="RW7" s="28"/>
      <c r="RX7" s="28"/>
      <c r="RY7" s="325"/>
      <c r="RZ7" s="325"/>
      <c r="SA7" s="28"/>
      <c r="SB7" s="28"/>
      <c r="SC7" s="28"/>
      <c r="SD7" s="28"/>
      <c r="SE7" s="28"/>
      <c r="SF7" s="28"/>
      <c r="SG7" s="28"/>
      <c r="SH7" s="28"/>
      <c r="SI7" s="325"/>
      <c r="SJ7" s="325"/>
      <c r="SK7" s="28"/>
      <c r="SL7" s="28"/>
      <c r="SM7" s="28"/>
      <c r="SN7" s="28"/>
      <c r="SO7" s="28"/>
      <c r="SP7" s="28"/>
      <c r="SQ7" s="28"/>
      <c r="SR7" s="28"/>
      <c r="SS7" s="325"/>
      <c r="ST7" s="325"/>
      <c r="SU7" s="28"/>
      <c r="SV7" s="28"/>
      <c r="SW7" s="28"/>
      <c r="SX7" s="28"/>
      <c r="SY7" s="28"/>
      <c r="SZ7" s="28"/>
      <c r="TA7" s="28"/>
      <c r="TB7" s="28"/>
      <c r="TC7" s="325"/>
      <c r="TD7" s="325"/>
      <c r="TE7" s="28"/>
      <c r="TF7" s="28"/>
      <c r="TG7" s="28"/>
      <c r="TH7" s="28"/>
      <c r="TI7" s="28"/>
      <c r="TJ7" s="28"/>
      <c r="TK7" s="28"/>
      <c r="TL7" s="28"/>
      <c r="TM7" s="325"/>
      <c r="TN7" s="325"/>
      <c r="TO7" s="28"/>
      <c r="TP7" s="28"/>
      <c r="TQ7" s="28"/>
      <c r="TR7" s="28"/>
      <c r="TS7" s="28"/>
      <c r="TT7" s="28"/>
      <c r="TU7" s="28"/>
      <c r="TV7" s="28"/>
      <c r="TW7" s="325"/>
      <c r="TX7" s="325"/>
      <c r="TY7" s="28"/>
      <c r="TZ7" s="28"/>
      <c r="UA7" s="28"/>
      <c r="UB7" s="28"/>
      <c r="UC7" s="28"/>
      <c r="UD7" s="28"/>
      <c r="UE7" s="28"/>
      <c r="UF7" s="28"/>
      <c r="UG7" s="325"/>
      <c r="UH7" s="325"/>
      <c r="UI7" s="28"/>
      <c r="UJ7" s="28"/>
      <c r="UK7" s="28"/>
      <c r="UL7" s="28"/>
      <c r="UM7" s="28"/>
      <c r="UN7" s="28"/>
      <c r="UO7" s="28"/>
      <c r="UP7" s="28"/>
      <c r="UQ7" s="325"/>
      <c r="UR7" s="325"/>
      <c r="US7" s="28"/>
      <c r="UT7" s="28"/>
      <c r="UU7" s="28"/>
      <c r="UV7" s="28"/>
      <c r="UW7" s="28"/>
      <c r="UX7" s="28"/>
      <c r="UY7" s="28"/>
      <c r="UZ7" s="28"/>
      <c r="VA7" s="325"/>
      <c r="VB7" s="325"/>
      <c r="VC7" s="28"/>
      <c r="VD7" s="28"/>
      <c r="VE7" s="28"/>
      <c r="VF7" s="28"/>
      <c r="VG7" s="28"/>
      <c r="VH7" s="28"/>
      <c r="VI7" s="28"/>
      <c r="VJ7" s="28"/>
      <c r="VK7" s="325"/>
      <c r="VL7" s="325"/>
      <c r="VM7" s="28"/>
      <c r="VN7" s="28"/>
      <c r="VO7" s="28"/>
      <c r="VP7" s="28"/>
      <c r="VQ7" s="28"/>
      <c r="VR7" s="28"/>
      <c r="VS7" s="28"/>
      <c r="VT7" s="28"/>
      <c r="VU7" s="325"/>
      <c r="VV7" s="325"/>
      <c r="VW7" s="28"/>
      <c r="VX7" s="28"/>
      <c r="VY7" s="28"/>
      <c r="VZ7" s="28"/>
      <c r="WA7" s="28"/>
      <c r="WB7" s="28"/>
      <c r="WC7" s="28"/>
      <c r="WD7" s="28"/>
      <c r="WE7" s="325"/>
      <c r="WF7" s="325"/>
      <c r="WG7" s="28"/>
      <c r="WH7" s="28"/>
      <c r="WI7" s="28"/>
      <c r="WJ7" s="28"/>
      <c r="WK7" s="28"/>
      <c r="WL7" s="28"/>
      <c r="WM7" s="28"/>
      <c r="WN7" s="28"/>
      <c r="WO7" s="325"/>
      <c r="WP7" s="325"/>
      <c r="WQ7" s="28"/>
      <c r="WR7" s="28"/>
      <c r="WS7" s="28"/>
      <c r="WT7" s="28"/>
      <c r="WU7" s="28"/>
      <c r="WV7" s="28"/>
      <c r="WW7" s="28"/>
      <c r="WX7" s="28"/>
      <c r="WY7" s="325"/>
      <c r="WZ7" s="325"/>
      <c r="XA7" s="28"/>
      <c r="XB7" s="28"/>
      <c r="XC7" s="28"/>
      <c r="XD7" s="28"/>
      <c r="XE7" s="28"/>
      <c r="XF7" s="28"/>
      <c r="XG7" s="28"/>
      <c r="XH7" s="28"/>
      <c r="XI7" s="325"/>
      <c r="XJ7" s="325"/>
      <c r="XK7" s="28"/>
      <c r="XL7" s="28"/>
      <c r="XM7" s="28"/>
      <c r="XN7" s="28"/>
      <c r="XO7" s="28"/>
      <c r="XP7" s="28"/>
      <c r="XQ7" s="28"/>
      <c r="XR7" s="28"/>
      <c r="XS7" s="325"/>
      <c r="XT7" s="325"/>
      <c r="XU7" s="28"/>
      <c r="XV7" s="28"/>
      <c r="XW7" s="28"/>
      <c r="XX7" s="28"/>
      <c r="XY7" s="28"/>
      <c r="XZ7" s="28"/>
      <c r="YA7" s="28"/>
      <c r="YB7" s="28"/>
      <c r="YC7" s="325"/>
      <c r="YD7" s="325"/>
      <c r="YE7" s="28"/>
      <c r="YF7" s="28"/>
      <c r="YG7" s="28"/>
      <c r="YH7" s="28"/>
      <c r="YI7" s="28"/>
      <c r="YJ7" s="28"/>
      <c r="YK7" s="28"/>
      <c r="YL7" s="28"/>
      <c r="YM7" s="325"/>
      <c r="YN7" s="325"/>
      <c r="YO7" s="28"/>
      <c r="YP7" s="28"/>
      <c r="YQ7" s="28"/>
      <c r="YR7" s="28"/>
      <c r="YS7" s="28"/>
      <c r="YT7" s="28"/>
      <c r="YU7" s="28"/>
      <c r="YV7" s="28"/>
      <c r="YW7" s="325"/>
      <c r="YX7" s="325"/>
      <c r="YY7" s="28"/>
      <c r="YZ7" s="28"/>
      <c r="ZA7" s="28"/>
      <c r="ZB7" s="28"/>
      <c r="ZC7" s="28"/>
      <c r="ZD7" s="28"/>
      <c r="ZE7" s="28"/>
      <c r="ZF7" s="28"/>
      <c r="ZG7" s="325"/>
      <c r="ZH7" s="325"/>
      <c r="ZI7" s="28"/>
      <c r="ZJ7" s="28"/>
      <c r="ZK7" s="28"/>
      <c r="ZL7" s="28"/>
      <c r="ZM7" s="28"/>
      <c r="ZN7" s="28"/>
      <c r="ZO7" s="28"/>
      <c r="ZP7" s="28"/>
      <c r="ZQ7" s="325"/>
      <c r="ZR7" s="325"/>
      <c r="ZS7" s="28"/>
      <c r="ZT7" s="28"/>
      <c r="ZU7" s="28"/>
      <c r="ZV7" s="28"/>
      <c r="ZW7" s="28"/>
      <c r="ZX7" s="28"/>
      <c r="ZY7" s="28"/>
      <c r="ZZ7" s="28"/>
      <c r="AAA7" s="325"/>
      <c r="AAB7" s="325"/>
      <c r="AAC7" s="28"/>
      <c r="AAD7" s="28"/>
      <c r="AAE7" s="28"/>
      <c r="AAF7" s="28"/>
      <c r="AAG7" s="28"/>
      <c r="AAH7" s="28"/>
      <c r="AAI7" s="28"/>
      <c r="AAJ7" s="28"/>
      <c r="AAK7" s="325"/>
      <c r="AAL7" s="325"/>
      <c r="AAM7" s="28"/>
      <c r="AAN7" s="28"/>
      <c r="AAO7" s="28"/>
      <c r="AAP7" s="28"/>
      <c r="AAQ7" s="28"/>
      <c r="AAR7" s="28"/>
      <c r="AAS7" s="28"/>
      <c r="AAT7" s="28"/>
      <c r="AAU7" s="325"/>
      <c r="AAV7" s="325"/>
      <c r="AAW7" s="28"/>
      <c r="AAX7" s="28"/>
      <c r="AAY7" s="28"/>
      <c r="AAZ7" s="28"/>
      <c r="ABA7" s="28"/>
      <c r="ABB7" s="28"/>
      <c r="ABC7" s="28"/>
      <c r="ABD7" s="28"/>
      <c r="ABE7" s="325"/>
      <c r="ABF7" s="325"/>
      <c r="ABG7" s="28"/>
      <c r="ABH7" s="28"/>
      <c r="ABI7" s="28"/>
      <c r="ABJ7" s="28"/>
      <c r="ABK7" s="28"/>
      <c r="ABL7" s="28"/>
      <c r="ABM7" s="28"/>
      <c r="ABN7" s="28"/>
      <c r="ABO7" s="325"/>
      <c r="ABP7" s="325"/>
      <c r="ABQ7" s="28"/>
      <c r="ABR7" s="28"/>
      <c r="ABS7" s="28"/>
      <c r="ABT7" s="28"/>
      <c r="ABU7" s="28"/>
      <c r="ABV7" s="28"/>
      <c r="ABW7" s="28"/>
      <c r="ABX7" s="28"/>
      <c r="ABY7" s="325"/>
      <c r="ABZ7" s="325"/>
      <c r="ACA7" s="28"/>
      <c r="ACB7" s="28"/>
      <c r="ACC7" s="28"/>
      <c r="ACD7" s="28"/>
      <c r="ACE7" s="28"/>
      <c r="ACF7" s="28"/>
      <c r="ACG7" s="28"/>
      <c r="ACH7" s="28"/>
      <c r="ACI7" s="325"/>
      <c r="ACJ7" s="325"/>
      <c r="ACK7" s="28"/>
      <c r="ACL7" s="28"/>
      <c r="ACM7" s="28"/>
      <c r="ACN7" s="28"/>
      <c r="ACO7" s="28"/>
      <c r="ACP7" s="28"/>
      <c r="ACQ7" s="28"/>
      <c r="ACR7" s="28"/>
      <c r="ACS7" s="325"/>
      <c r="ACT7" s="325"/>
      <c r="ACU7" s="28"/>
      <c r="ACV7" s="28"/>
      <c r="ACW7" s="28"/>
      <c r="ACX7" s="28"/>
      <c r="ACY7" s="28"/>
      <c r="ACZ7" s="28"/>
      <c r="ADA7" s="28"/>
      <c r="ADB7" s="28"/>
      <c r="ADC7" s="325"/>
      <c r="ADD7" s="325"/>
      <c r="ADE7" s="28"/>
      <c r="ADF7" s="28"/>
      <c r="ADG7" s="28"/>
      <c r="ADH7" s="28"/>
      <c r="ADI7" s="28"/>
      <c r="ADJ7" s="28"/>
      <c r="ADK7" s="28"/>
      <c r="ADL7" s="28"/>
      <c r="ADM7" s="325"/>
      <c r="ADN7" s="325"/>
      <c r="ADO7" s="28"/>
      <c r="ADP7" s="28"/>
      <c r="ADQ7" s="28"/>
      <c r="ADR7" s="28"/>
      <c r="ADS7" s="28"/>
      <c r="ADT7" s="28"/>
      <c r="ADU7" s="28"/>
      <c r="ADV7" s="28"/>
      <c r="ADW7" s="325"/>
      <c r="ADX7" s="325"/>
      <c r="ADY7" s="28"/>
      <c r="ADZ7" s="28"/>
      <c r="AEA7" s="28"/>
      <c r="AEB7" s="28"/>
      <c r="AEC7" s="28"/>
      <c r="AED7" s="28"/>
      <c r="AEE7" s="28"/>
      <c r="AEF7" s="28"/>
      <c r="AEG7" s="325"/>
      <c r="AEH7" s="325"/>
      <c r="AEI7" s="28"/>
      <c r="AEJ7" s="28"/>
      <c r="AEK7" s="28"/>
      <c r="AEL7" s="28"/>
      <c r="AEM7" s="28"/>
      <c r="AEN7" s="28"/>
      <c r="AEO7" s="28"/>
      <c r="AEP7" s="28"/>
      <c r="AEQ7" s="325"/>
      <c r="AER7" s="325"/>
      <c r="AES7" s="28"/>
      <c r="AET7" s="28"/>
      <c r="AEU7" s="28"/>
      <c r="AEV7" s="28"/>
      <c r="AEW7" s="28"/>
      <c r="AEX7" s="28"/>
      <c r="AEY7" s="28"/>
      <c r="AEZ7" s="28"/>
      <c r="AFA7" s="325"/>
      <c r="AFB7" s="325"/>
      <c r="AFC7" s="28"/>
      <c r="AFD7" s="28"/>
      <c r="AFE7" s="28"/>
      <c r="AFF7" s="28"/>
      <c r="AFG7" s="28"/>
      <c r="AFH7" s="28"/>
      <c r="AFI7" s="28"/>
      <c r="AFJ7" s="28"/>
      <c r="AFK7" s="325"/>
      <c r="AFL7" s="325"/>
      <c r="AFM7" s="28"/>
      <c r="AFN7" s="28"/>
      <c r="AFO7" s="28"/>
      <c r="AFP7" s="28"/>
      <c r="AFQ7" s="28"/>
      <c r="AFR7" s="28"/>
      <c r="AFS7" s="28"/>
      <c r="AFT7" s="28"/>
      <c r="AFU7" s="325"/>
      <c r="AFV7" s="325"/>
      <c r="AFW7" s="28"/>
      <c r="AFX7" s="28"/>
      <c r="AFY7" s="28"/>
      <c r="AFZ7" s="28"/>
      <c r="AGA7" s="28"/>
      <c r="AGB7" s="28"/>
      <c r="AGC7" s="28"/>
      <c r="AGD7" s="28"/>
      <c r="AGE7" s="325"/>
      <c r="AGF7" s="325"/>
      <c r="AGG7" s="28"/>
      <c r="AGH7" s="28"/>
      <c r="AGI7" s="28"/>
      <c r="AGJ7" s="28"/>
      <c r="AGK7" s="28"/>
      <c r="AGL7" s="28"/>
      <c r="AGM7" s="28"/>
      <c r="AGN7" s="28"/>
      <c r="AGO7" s="325"/>
      <c r="AGP7" s="325"/>
      <c r="AGQ7" s="28"/>
      <c r="AGR7" s="28"/>
      <c r="AGS7" s="28"/>
      <c r="AGT7" s="28"/>
      <c r="AGU7" s="28"/>
      <c r="AGV7" s="28"/>
      <c r="AGW7" s="28"/>
      <c r="AGX7" s="28"/>
      <c r="AGY7" s="325"/>
      <c r="AGZ7" s="325"/>
      <c r="AHA7" s="28"/>
      <c r="AHB7" s="28"/>
      <c r="AHC7" s="28"/>
      <c r="AHD7" s="28"/>
      <c r="AHE7" s="28"/>
      <c r="AHF7" s="28"/>
      <c r="AHG7" s="28"/>
      <c r="AHH7" s="28"/>
      <c r="AHI7" s="325"/>
      <c r="AHJ7" s="325"/>
      <c r="AHK7" s="28"/>
      <c r="AHL7" s="28"/>
      <c r="AHM7" s="28"/>
      <c r="AHN7" s="28"/>
      <c r="AHO7" s="28"/>
      <c r="AHP7" s="28"/>
      <c r="AHQ7" s="28"/>
      <c r="AHR7" s="28"/>
      <c r="AHS7" s="325"/>
      <c r="AHT7" s="325"/>
      <c r="AHU7" s="28"/>
      <c r="AHV7" s="28"/>
      <c r="AHW7" s="28"/>
      <c r="AHX7" s="28"/>
      <c r="AHY7" s="28"/>
      <c r="AHZ7" s="28"/>
      <c r="AIA7" s="28"/>
      <c r="AIB7" s="28"/>
      <c r="AIC7" s="325"/>
      <c r="AID7" s="325"/>
      <c r="AIE7" s="28"/>
      <c r="AIF7" s="28"/>
      <c r="AIG7" s="28"/>
      <c r="AIH7" s="28"/>
      <c r="AII7" s="28"/>
      <c r="AIJ7" s="28"/>
      <c r="AIK7" s="28"/>
      <c r="AIL7" s="28"/>
      <c r="AIM7" s="325"/>
      <c r="AIN7" s="325"/>
      <c r="AIO7" s="28"/>
      <c r="AIP7" s="28"/>
      <c r="AIQ7" s="28"/>
      <c r="AIR7" s="28"/>
      <c r="AIS7" s="28"/>
      <c r="AIT7" s="28"/>
      <c r="AIU7" s="28"/>
      <c r="AIV7" s="28"/>
      <c r="AIW7" s="325"/>
      <c r="AIX7" s="325"/>
      <c r="AIY7" s="28"/>
      <c r="AIZ7" s="28"/>
      <c r="AJA7" s="28"/>
      <c r="AJB7" s="28"/>
      <c r="AJC7" s="28"/>
      <c r="AJD7" s="28"/>
      <c r="AJE7" s="28"/>
      <c r="AJF7" s="28"/>
      <c r="AJG7" s="325"/>
      <c r="AJH7" s="325"/>
      <c r="AJI7" s="28"/>
      <c r="AJJ7" s="28"/>
      <c r="AJK7" s="28"/>
      <c r="AJL7" s="28"/>
      <c r="AJM7" s="28"/>
      <c r="AJN7" s="28"/>
      <c r="AJO7" s="28"/>
      <c r="AJP7" s="28"/>
      <c r="AJQ7" s="325"/>
      <c r="AJR7" s="325"/>
      <c r="AJS7" s="28"/>
      <c r="AJT7" s="28"/>
      <c r="AJU7" s="28"/>
      <c r="AJV7" s="28"/>
      <c r="AJW7" s="28"/>
      <c r="AJX7" s="28"/>
      <c r="AJY7" s="28"/>
      <c r="AJZ7" s="28"/>
      <c r="AKA7" s="325"/>
      <c r="AKB7" s="325"/>
      <c r="AKC7" s="28"/>
      <c r="AKD7" s="28"/>
      <c r="AKE7" s="28"/>
      <c r="AKF7" s="28"/>
      <c r="AKG7" s="28"/>
      <c r="AKH7" s="28"/>
      <c r="AKI7" s="28"/>
      <c r="AKJ7" s="28"/>
      <c r="AKK7" s="325"/>
      <c r="AKL7" s="325"/>
      <c r="AKM7" s="28"/>
      <c r="AKN7" s="28"/>
      <c r="AKO7" s="28"/>
      <c r="AKP7" s="28"/>
      <c r="AKQ7" s="28"/>
      <c r="AKR7" s="28"/>
      <c r="AKS7" s="28"/>
      <c r="AKT7" s="28"/>
      <c r="AKU7" s="325"/>
      <c r="AKV7" s="325"/>
      <c r="AKW7" s="28"/>
      <c r="AKX7" s="28"/>
      <c r="AKY7" s="28"/>
      <c r="AKZ7" s="28"/>
      <c r="ALA7" s="28"/>
      <c r="ALB7" s="28"/>
      <c r="ALC7" s="28"/>
      <c r="ALD7" s="28"/>
      <c r="ALE7" s="325"/>
      <c r="ALF7" s="325"/>
      <c r="ALG7" s="28"/>
      <c r="ALH7" s="28"/>
      <c r="ALI7" s="28"/>
      <c r="ALJ7" s="28"/>
      <c r="ALK7" s="28"/>
      <c r="ALL7" s="28"/>
      <c r="ALM7" s="28"/>
      <c r="ALN7" s="28"/>
      <c r="ALO7" s="325"/>
      <c r="ALP7" s="325"/>
      <c r="ALQ7" s="28"/>
      <c r="ALR7" s="28"/>
      <c r="ALS7" s="28"/>
      <c r="ALT7" s="28"/>
      <c r="ALU7" s="28"/>
      <c r="ALV7" s="28"/>
      <c r="ALW7" s="28"/>
      <c r="ALX7" s="28"/>
      <c r="ALY7" s="325"/>
      <c r="ALZ7" s="325"/>
      <c r="AMA7" s="28"/>
      <c r="AMB7" s="28"/>
      <c r="AMC7" s="28"/>
      <c r="AMD7" s="28"/>
      <c r="AME7" s="28"/>
      <c r="AMF7" s="28"/>
      <c r="AMG7" s="28"/>
      <c r="AMH7" s="28"/>
      <c r="AMI7" s="325"/>
      <c r="AMJ7" s="325"/>
      <c r="AMK7" s="28"/>
      <c r="AML7" s="28"/>
      <c r="AMM7" s="28"/>
      <c r="AMN7" s="28"/>
      <c r="AMO7" s="28"/>
      <c r="AMP7" s="28"/>
      <c r="AMQ7" s="28"/>
      <c r="AMR7" s="28"/>
      <c r="AMS7" s="325"/>
      <c r="AMT7" s="325"/>
      <c r="AMU7" s="28"/>
      <c r="AMV7" s="28"/>
      <c r="AMW7" s="28"/>
      <c r="AMX7" s="28"/>
      <c r="AMY7" s="28"/>
      <c r="AMZ7" s="28"/>
      <c r="ANA7" s="28"/>
      <c r="ANB7" s="28"/>
      <c r="ANC7" s="325"/>
      <c r="AND7" s="325"/>
      <c r="ANE7" s="28"/>
      <c r="ANF7" s="28"/>
      <c r="ANG7" s="28"/>
      <c r="ANH7" s="28"/>
      <c r="ANI7" s="28"/>
      <c r="ANJ7" s="28"/>
      <c r="ANK7" s="28"/>
      <c r="ANL7" s="28"/>
      <c r="ANM7" s="325"/>
      <c r="ANN7" s="325"/>
      <c r="ANO7" s="28"/>
      <c r="ANP7" s="28"/>
      <c r="ANQ7" s="28"/>
      <c r="ANR7" s="28"/>
      <c r="ANS7" s="28"/>
      <c r="ANT7" s="28"/>
      <c r="ANU7" s="28"/>
      <c r="ANV7" s="28"/>
      <c r="ANW7" s="325"/>
      <c r="ANX7" s="325"/>
      <c r="ANY7" s="28"/>
      <c r="ANZ7" s="28"/>
      <c r="AOA7" s="28"/>
      <c r="AOB7" s="28"/>
      <c r="AOC7" s="28"/>
      <c r="AOD7" s="28"/>
      <c r="AOE7" s="28"/>
      <c r="AOF7" s="28"/>
      <c r="AOG7" s="325"/>
      <c r="AOH7" s="325"/>
      <c r="AOI7" s="28"/>
      <c r="AOJ7" s="28"/>
      <c r="AOK7" s="28"/>
      <c r="AOL7" s="28"/>
      <c r="AOM7" s="28"/>
      <c r="AON7" s="28"/>
      <c r="AOO7" s="28"/>
      <c r="AOP7" s="28"/>
      <c r="AOQ7" s="325"/>
      <c r="AOR7" s="325"/>
      <c r="AOS7" s="28"/>
      <c r="AOT7" s="28"/>
      <c r="AOU7" s="28"/>
      <c r="AOV7" s="28"/>
      <c r="AOW7" s="28"/>
      <c r="AOX7" s="28"/>
      <c r="AOY7" s="28"/>
      <c r="AOZ7" s="28"/>
      <c r="APA7" s="325"/>
      <c r="APB7" s="325"/>
      <c r="APC7" s="28"/>
      <c r="APD7" s="28"/>
      <c r="APE7" s="28"/>
      <c r="APF7" s="28"/>
      <c r="APG7" s="28"/>
      <c r="APH7" s="28"/>
      <c r="API7" s="28"/>
      <c r="APJ7" s="28"/>
      <c r="APK7" s="325"/>
      <c r="APL7" s="325"/>
      <c r="APM7" s="28"/>
      <c r="APN7" s="28"/>
      <c r="APO7" s="28"/>
      <c r="APP7" s="28"/>
      <c r="APQ7" s="28"/>
      <c r="APR7" s="28"/>
      <c r="APS7" s="28"/>
      <c r="APT7" s="28"/>
      <c r="APU7" s="325"/>
      <c r="APV7" s="325"/>
      <c r="APW7" s="28"/>
      <c r="APX7" s="28"/>
      <c r="APY7" s="28"/>
      <c r="APZ7" s="28"/>
      <c r="AQA7" s="28"/>
      <c r="AQB7" s="28"/>
      <c r="AQC7" s="28"/>
      <c r="AQD7" s="28"/>
      <c r="AQE7" s="325"/>
      <c r="AQF7" s="325"/>
      <c r="AQG7" s="28"/>
      <c r="AQH7" s="28"/>
      <c r="AQI7" s="28"/>
      <c r="AQJ7" s="28"/>
      <c r="AQK7" s="28"/>
      <c r="AQL7" s="28"/>
      <c r="AQM7" s="28"/>
      <c r="AQN7" s="28"/>
      <c r="AQO7" s="325"/>
      <c r="AQP7" s="325"/>
      <c r="AQQ7" s="28"/>
      <c r="AQR7" s="28"/>
      <c r="AQS7" s="28"/>
      <c r="AQT7" s="28"/>
      <c r="AQU7" s="28"/>
      <c r="AQV7" s="28"/>
      <c r="AQW7" s="28"/>
      <c r="AQX7" s="28"/>
      <c r="AQY7" s="325"/>
      <c r="AQZ7" s="325"/>
      <c r="ARA7" s="28"/>
      <c r="ARB7" s="28"/>
      <c r="ARC7" s="28"/>
      <c r="ARD7" s="28"/>
      <c r="ARE7" s="28"/>
      <c r="ARF7" s="28"/>
      <c r="ARG7" s="28"/>
      <c r="ARH7" s="28"/>
      <c r="ARI7" s="325"/>
      <c r="ARJ7" s="325"/>
      <c r="ARK7" s="28"/>
      <c r="ARL7" s="28"/>
      <c r="ARM7" s="28"/>
      <c r="ARN7" s="28"/>
      <c r="ARO7" s="28"/>
      <c r="ARP7" s="28"/>
      <c r="ARQ7" s="28"/>
      <c r="ARR7" s="28"/>
      <c r="ARS7" s="325"/>
      <c r="ART7" s="325"/>
      <c r="ARU7" s="28"/>
      <c r="ARV7" s="28"/>
      <c r="ARW7" s="28"/>
      <c r="ARX7" s="28"/>
      <c r="ARY7" s="28"/>
      <c r="ARZ7" s="28"/>
      <c r="ASA7" s="28"/>
      <c r="ASB7" s="28"/>
      <c r="ASC7" s="325"/>
      <c r="ASD7" s="325"/>
      <c r="ASE7" s="28"/>
      <c r="ASF7" s="28"/>
      <c r="ASG7" s="28"/>
      <c r="ASH7" s="28"/>
      <c r="ASI7" s="28"/>
      <c r="ASJ7" s="28"/>
      <c r="ASK7" s="28"/>
      <c r="ASL7" s="28"/>
      <c r="ASM7" s="325"/>
      <c r="ASN7" s="325"/>
      <c r="ASO7" s="28"/>
      <c r="ASP7" s="28"/>
      <c r="ASQ7" s="28"/>
      <c r="ASR7" s="28"/>
      <c r="ASS7" s="28"/>
      <c r="AST7" s="28"/>
      <c r="ASU7" s="28"/>
      <c r="ASV7" s="28"/>
      <c r="ASW7" s="325"/>
      <c r="ASX7" s="325"/>
      <c r="ASY7" s="28"/>
      <c r="ASZ7" s="28"/>
      <c r="ATA7" s="28"/>
      <c r="ATB7" s="28"/>
      <c r="ATC7" s="28"/>
      <c r="ATD7" s="28"/>
      <c r="ATE7" s="28"/>
      <c r="ATF7" s="28"/>
      <c r="ATG7" s="325"/>
      <c r="ATH7" s="325"/>
      <c r="ATI7" s="28"/>
      <c r="ATJ7" s="28"/>
      <c r="ATK7" s="28"/>
      <c r="ATL7" s="28"/>
      <c r="ATM7" s="28"/>
      <c r="ATN7" s="28"/>
      <c r="ATO7" s="28"/>
      <c r="ATP7" s="28"/>
      <c r="ATQ7" s="325"/>
      <c r="ATR7" s="325"/>
      <c r="ATS7" s="28"/>
      <c r="ATT7" s="28"/>
      <c r="ATU7" s="28"/>
      <c r="ATV7" s="28"/>
      <c r="ATW7" s="28"/>
      <c r="ATX7" s="28"/>
      <c r="ATY7" s="28"/>
      <c r="ATZ7" s="28"/>
      <c r="AUA7" s="325"/>
      <c r="AUB7" s="325"/>
      <c r="AUC7" s="28"/>
      <c r="AUD7" s="28"/>
      <c r="AUE7" s="28"/>
      <c r="AUF7" s="28"/>
      <c r="AUG7" s="28"/>
      <c r="AUH7" s="28"/>
      <c r="AUI7" s="28"/>
      <c r="AUJ7" s="28"/>
      <c r="AUK7" s="325"/>
      <c r="AUL7" s="325"/>
      <c r="AUM7" s="28"/>
      <c r="AUN7" s="28"/>
      <c r="AUO7" s="28"/>
      <c r="AUP7" s="28"/>
      <c r="AUQ7" s="28"/>
      <c r="AUR7" s="28"/>
      <c r="AUS7" s="28"/>
      <c r="AUT7" s="28"/>
      <c r="AUU7" s="325"/>
      <c r="AUV7" s="325"/>
      <c r="AUW7" s="28"/>
      <c r="AUX7" s="28"/>
      <c r="AUY7" s="28"/>
      <c r="AUZ7" s="28"/>
      <c r="AVA7" s="28"/>
      <c r="AVB7" s="28"/>
      <c r="AVC7" s="28"/>
      <c r="AVD7" s="28"/>
      <c r="AVE7" s="325"/>
      <c r="AVF7" s="325"/>
      <c r="AVG7" s="28"/>
      <c r="AVH7" s="28"/>
      <c r="AVI7" s="28"/>
      <c r="AVJ7" s="28"/>
      <c r="AVK7" s="28"/>
      <c r="AVL7" s="28"/>
      <c r="AVM7" s="28"/>
      <c r="AVN7" s="28"/>
      <c r="AVO7" s="325"/>
      <c r="AVP7" s="325"/>
      <c r="AVQ7" s="28"/>
      <c r="AVR7" s="28"/>
      <c r="AVS7" s="28"/>
      <c r="AVT7" s="28"/>
      <c r="AVU7" s="28"/>
      <c r="AVV7" s="28"/>
      <c r="AVW7" s="28"/>
      <c r="AVX7" s="28"/>
      <c r="AVY7" s="325"/>
      <c r="AVZ7" s="325"/>
      <c r="AWA7" s="28"/>
      <c r="AWB7" s="28"/>
      <c r="AWC7" s="28"/>
      <c r="AWD7" s="28"/>
      <c r="AWE7" s="28"/>
      <c r="AWF7" s="28"/>
      <c r="AWG7" s="28"/>
      <c r="AWH7" s="28"/>
      <c r="AWI7" s="325"/>
      <c r="AWJ7" s="325"/>
      <c r="AWK7" s="28"/>
      <c r="AWL7" s="28"/>
      <c r="AWM7" s="28"/>
      <c r="AWN7" s="28"/>
      <c r="AWO7" s="28"/>
      <c r="AWP7" s="28"/>
      <c r="AWQ7" s="28"/>
      <c r="AWR7" s="28"/>
      <c r="AWS7" s="325"/>
      <c r="AWT7" s="325"/>
      <c r="AWU7" s="28"/>
      <c r="AWV7" s="28"/>
      <c r="AWW7" s="28"/>
      <c r="AWX7" s="28"/>
      <c r="AWY7" s="28"/>
      <c r="AWZ7" s="28"/>
      <c r="AXA7" s="28"/>
      <c r="AXB7" s="28"/>
      <c r="AXC7" s="325"/>
      <c r="AXD7" s="325"/>
      <c r="AXE7" s="28"/>
      <c r="AXF7" s="28"/>
      <c r="AXG7" s="28"/>
      <c r="AXH7" s="28"/>
      <c r="AXI7" s="28"/>
      <c r="AXJ7" s="28"/>
      <c r="AXK7" s="28"/>
      <c r="AXL7" s="28"/>
      <c r="AXM7" s="325"/>
      <c r="AXN7" s="325"/>
      <c r="AXO7" s="28"/>
      <c r="AXP7" s="28"/>
      <c r="AXQ7" s="28"/>
      <c r="AXR7" s="28"/>
      <c r="AXS7" s="28"/>
      <c r="AXT7" s="28"/>
      <c r="AXU7" s="28"/>
      <c r="AXV7" s="28"/>
      <c r="AXW7" s="325"/>
      <c r="AXX7" s="325"/>
      <c r="AXY7" s="28"/>
      <c r="AXZ7" s="28"/>
      <c r="AYA7" s="28"/>
      <c r="AYB7" s="28"/>
      <c r="AYC7" s="28"/>
      <c r="AYD7" s="28"/>
      <c r="AYE7" s="28"/>
      <c r="AYF7" s="28"/>
      <c r="AYG7" s="325"/>
      <c r="AYH7" s="325"/>
      <c r="AYI7" s="28"/>
      <c r="AYJ7" s="28"/>
      <c r="AYK7" s="28"/>
      <c r="AYL7" s="28"/>
      <c r="AYM7" s="28"/>
      <c r="AYN7" s="28"/>
      <c r="AYO7" s="28"/>
      <c r="AYP7" s="28"/>
      <c r="AYQ7" s="325"/>
      <c r="AYR7" s="325"/>
      <c r="AYS7" s="28"/>
      <c r="AYT7" s="28"/>
      <c r="AYU7" s="28"/>
      <c r="AYV7" s="28"/>
      <c r="AYW7" s="28"/>
      <c r="AYX7" s="28"/>
      <c r="AYY7" s="28"/>
      <c r="AYZ7" s="28"/>
      <c r="AZA7" s="325"/>
      <c r="AZB7" s="325"/>
      <c r="AZC7" s="28"/>
      <c r="AZD7" s="28"/>
      <c r="AZE7" s="28"/>
      <c r="AZF7" s="28"/>
      <c r="AZG7" s="28"/>
      <c r="AZH7" s="28"/>
      <c r="AZI7" s="28"/>
      <c r="AZJ7" s="28"/>
      <c r="AZK7" s="325"/>
      <c r="AZL7" s="325"/>
      <c r="AZM7" s="28"/>
      <c r="AZN7" s="28"/>
      <c r="AZO7" s="28"/>
      <c r="AZP7" s="28"/>
      <c r="AZQ7" s="28"/>
      <c r="AZR7" s="28"/>
      <c r="AZS7" s="28"/>
      <c r="AZT7" s="28"/>
      <c r="AZU7" s="325"/>
      <c r="AZV7" s="325"/>
      <c r="AZW7" s="28"/>
      <c r="AZX7" s="28"/>
      <c r="AZY7" s="28"/>
      <c r="AZZ7" s="28"/>
      <c r="BAA7" s="28"/>
      <c r="BAB7" s="28"/>
      <c r="BAC7" s="28"/>
      <c r="BAD7" s="28"/>
      <c r="BAE7" s="325"/>
      <c r="BAF7" s="325"/>
      <c r="BAG7" s="28"/>
      <c r="BAH7" s="28"/>
      <c r="BAI7" s="28"/>
      <c r="BAJ7" s="28"/>
      <c r="BAK7" s="28"/>
      <c r="BAL7" s="28"/>
      <c r="BAM7" s="28"/>
      <c r="BAN7" s="28"/>
      <c r="BAO7" s="325"/>
      <c r="BAP7" s="325"/>
      <c r="BAQ7" s="28"/>
      <c r="BAR7" s="28"/>
      <c r="BAS7" s="28"/>
      <c r="BAT7" s="28"/>
      <c r="BAU7" s="28"/>
      <c r="BAV7" s="28"/>
      <c r="BAW7" s="28"/>
      <c r="BAX7" s="28"/>
      <c r="BAY7" s="325"/>
      <c r="BAZ7" s="325"/>
      <c r="BBA7" s="28"/>
      <c r="BBB7" s="28"/>
      <c r="BBC7" s="28"/>
      <c r="BBD7" s="28"/>
      <c r="BBE7" s="28"/>
      <c r="BBF7" s="28"/>
      <c r="BBG7" s="28"/>
      <c r="BBH7" s="28"/>
      <c r="BBI7" s="325"/>
      <c r="BBJ7" s="325"/>
      <c r="BBK7" s="28"/>
      <c r="BBL7" s="28"/>
      <c r="BBM7" s="28"/>
      <c r="BBN7" s="28"/>
      <c r="BBO7" s="28"/>
      <c r="BBP7" s="28"/>
      <c r="BBQ7" s="28"/>
      <c r="BBR7" s="28"/>
      <c r="BBS7" s="325"/>
      <c r="BBT7" s="325"/>
      <c r="BBU7" s="28"/>
      <c r="BBV7" s="28"/>
      <c r="BBW7" s="28"/>
      <c r="BBX7" s="28"/>
      <c r="BBY7" s="28"/>
      <c r="BBZ7" s="28"/>
      <c r="BCA7" s="28"/>
      <c r="BCB7" s="28"/>
      <c r="BCC7" s="325"/>
      <c r="BCD7" s="325"/>
      <c r="BCE7" s="28"/>
      <c r="BCF7" s="28"/>
      <c r="BCG7" s="28"/>
      <c r="BCH7" s="28"/>
      <c r="BCI7" s="28"/>
      <c r="BCJ7" s="28"/>
      <c r="BCK7" s="28"/>
      <c r="BCL7" s="28"/>
      <c r="BCM7" s="325"/>
      <c r="BCN7" s="325"/>
      <c r="BCO7" s="28"/>
      <c r="BCP7" s="28"/>
      <c r="BCQ7" s="28"/>
      <c r="BCR7" s="28"/>
      <c r="BCS7" s="28"/>
      <c r="BCT7" s="28"/>
      <c r="BCU7" s="28"/>
      <c r="BCV7" s="28"/>
      <c r="BCW7" s="325"/>
      <c r="BCX7" s="325"/>
      <c r="BCY7" s="28"/>
      <c r="BCZ7" s="28"/>
      <c r="BDA7" s="28"/>
      <c r="BDB7" s="28"/>
      <c r="BDC7" s="28"/>
      <c r="BDD7" s="28"/>
      <c r="BDE7" s="28"/>
      <c r="BDF7" s="28"/>
      <c r="BDG7" s="325"/>
      <c r="BDH7" s="325"/>
      <c r="BDI7" s="28"/>
      <c r="BDJ7" s="28"/>
      <c r="BDK7" s="28"/>
      <c r="BDL7" s="28"/>
      <c r="BDM7" s="28"/>
      <c r="BDN7" s="28"/>
      <c r="BDO7" s="28"/>
      <c r="BDP7" s="28"/>
      <c r="BDQ7" s="325"/>
      <c r="BDR7" s="325"/>
      <c r="BDS7" s="28"/>
      <c r="BDT7" s="28"/>
      <c r="BDU7" s="28"/>
      <c r="BDV7" s="28"/>
      <c r="BDW7" s="28"/>
      <c r="BDX7" s="28"/>
      <c r="BDY7" s="28"/>
      <c r="BDZ7" s="28"/>
      <c r="BEA7" s="325"/>
      <c r="BEB7" s="325"/>
      <c r="BEC7" s="28"/>
      <c r="BED7" s="28"/>
      <c r="BEE7" s="28"/>
      <c r="BEF7" s="28"/>
      <c r="BEG7" s="28"/>
      <c r="BEH7" s="28"/>
      <c r="BEI7" s="28"/>
      <c r="BEJ7" s="28"/>
      <c r="BEK7" s="325"/>
      <c r="BEL7" s="325"/>
      <c r="BEM7" s="28"/>
      <c r="BEN7" s="28"/>
      <c r="BEO7" s="28"/>
      <c r="BEP7" s="28"/>
      <c r="BEQ7" s="28"/>
      <c r="BER7" s="28"/>
      <c r="BES7" s="28"/>
      <c r="BET7" s="28"/>
      <c r="BEU7" s="325"/>
      <c r="BEV7" s="325"/>
      <c r="BEW7" s="28"/>
      <c r="BEX7" s="28"/>
      <c r="BEY7" s="28"/>
      <c r="BEZ7" s="28"/>
      <c r="BFA7" s="28"/>
      <c r="BFB7" s="28"/>
      <c r="BFC7" s="28"/>
      <c r="BFD7" s="28"/>
      <c r="BFE7" s="325"/>
      <c r="BFF7" s="325"/>
      <c r="BFG7" s="28"/>
      <c r="BFH7" s="28"/>
      <c r="BFI7" s="28"/>
      <c r="BFJ7" s="28"/>
      <c r="BFK7" s="28"/>
      <c r="BFL7" s="28"/>
      <c r="BFM7" s="28"/>
      <c r="BFN7" s="28"/>
      <c r="BFO7" s="325"/>
      <c r="BFP7" s="325"/>
      <c r="BFQ7" s="28"/>
      <c r="BFR7" s="28"/>
      <c r="BFS7" s="28"/>
      <c r="BFT7" s="28"/>
      <c r="BFU7" s="28"/>
      <c r="BFV7" s="28"/>
      <c r="BFW7" s="28"/>
      <c r="BFX7" s="28"/>
      <c r="BFY7" s="325"/>
      <c r="BFZ7" s="325"/>
      <c r="BGA7" s="28"/>
      <c r="BGB7" s="28"/>
      <c r="BGC7" s="28"/>
      <c r="BGD7" s="28"/>
      <c r="BGE7" s="28"/>
      <c r="BGF7" s="28"/>
      <c r="BGG7" s="28"/>
      <c r="BGH7" s="28"/>
      <c r="BGI7" s="325"/>
      <c r="BGJ7" s="325"/>
      <c r="BGK7" s="28"/>
      <c r="BGL7" s="28"/>
      <c r="BGM7" s="28"/>
      <c r="BGN7" s="28"/>
      <c r="BGO7" s="28"/>
      <c r="BGP7" s="28"/>
      <c r="BGQ7" s="28"/>
      <c r="BGR7" s="28"/>
      <c r="BGS7" s="325"/>
      <c r="BGT7" s="325"/>
      <c r="BGU7" s="28"/>
      <c r="BGV7" s="28"/>
      <c r="BGW7" s="28"/>
      <c r="BGX7" s="28"/>
      <c r="BGY7" s="28"/>
      <c r="BGZ7" s="28"/>
      <c r="BHA7" s="28"/>
      <c r="BHB7" s="28"/>
      <c r="BHC7" s="325"/>
      <c r="BHD7" s="325"/>
      <c r="BHE7" s="28"/>
      <c r="BHF7" s="28"/>
      <c r="BHG7" s="28"/>
      <c r="BHH7" s="28"/>
      <c r="BHI7" s="28"/>
      <c r="BHJ7" s="28"/>
      <c r="BHK7" s="28"/>
      <c r="BHL7" s="28"/>
      <c r="BHM7" s="325"/>
      <c r="BHN7" s="325"/>
      <c r="BHO7" s="28"/>
      <c r="BHP7" s="28"/>
      <c r="BHQ7" s="28"/>
      <c r="BHR7" s="28"/>
      <c r="BHS7" s="28"/>
      <c r="BHT7" s="28"/>
      <c r="BHU7" s="28"/>
      <c r="BHV7" s="28"/>
      <c r="BHW7" s="325"/>
      <c r="BHX7" s="325"/>
      <c r="BHY7" s="28"/>
      <c r="BHZ7" s="28"/>
      <c r="BIA7" s="28"/>
      <c r="BIB7" s="28"/>
      <c r="BIC7" s="28"/>
      <c r="BID7" s="28"/>
      <c r="BIE7" s="28"/>
      <c r="BIF7" s="28"/>
      <c r="BIG7" s="325"/>
      <c r="BIH7" s="325"/>
      <c r="BII7" s="28"/>
      <c r="BIJ7" s="28"/>
      <c r="BIK7" s="28"/>
      <c r="BIL7" s="28"/>
      <c r="BIM7" s="28"/>
      <c r="BIN7" s="28"/>
      <c r="BIO7" s="28"/>
      <c r="BIP7" s="28"/>
      <c r="BIQ7" s="325"/>
      <c r="BIR7" s="325"/>
      <c r="BIS7" s="28"/>
      <c r="BIT7" s="28"/>
      <c r="BIU7" s="28"/>
      <c r="BIV7" s="28"/>
      <c r="BIW7" s="28"/>
      <c r="BIX7" s="28"/>
      <c r="BIY7" s="28"/>
      <c r="BIZ7" s="28"/>
      <c r="BJA7" s="325"/>
      <c r="BJB7" s="325"/>
      <c r="BJC7" s="28"/>
      <c r="BJD7" s="28"/>
      <c r="BJE7" s="28"/>
      <c r="BJF7" s="28"/>
      <c r="BJG7" s="28"/>
      <c r="BJH7" s="28"/>
      <c r="BJI7" s="28"/>
      <c r="BJJ7" s="28"/>
      <c r="BJK7" s="325"/>
      <c r="BJL7" s="325"/>
      <c r="BJM7" s="28"/>
      <c r="BJN7" s="28"/>
      <c r="BJO7" s="28"/>
      <c r="BJP7" s="28"/>
      <c r="BJQ7" s="28"/>
      <c r="BJR7" s="28"/>
      <c r="BJS7" s="28"/>
      <c r="BJT7" s="28"/>
      <c r="BJU7" s="325"/>
      <c r="BJV7" s="325"/>
      <c r="BJW7" s="28"/>
      <c r="BJX7" s="28"/>
      <c r="BJY7" s="28"/>
      <c r="BJZ7" s="28"/>
      <c r="BKA7" s="28"/>
      <c r="BKB7" s="28"/>
      <c r="BKC7" s="28"/>
      <c r="BKD7" s="28"/>
      <c r="BKE7" s="325"/>
      <c r="BKF7" s="325"/>
      <c r="BKG7" s="28"/>
      <c r="BKH7" s="28"/>
      <c r="BKI7" s="28"/>
      <c r="BKJ7" s="28"/>
      <c r="BKK7" s="28"/>
      <c r="BKL7" s="28"/>
      <c r="BKM7" s="28"/>
      <c r="BKN7" s="28"/>
      <c r="BKO7" s="325"/>
      <c r="BKP7" s="325"/>
      <c r="BKQ7" s="28"/>
      <c r="BKR7" s="28"/>
      <c r="BKS7" s="28"/>
      <c r="BKT7" s="28"/>
      <c r="BKU7" s="28"/>
      <c r="BKV7" s="28"/>
      <c r="BKW7" s="28"/>
      <c r="BKX7" s="28"/>
      <c r="BKY7" s="325"/>
      <c r="BKZ7" s="325"/>
      <c r="BLA7" s="28"/>
      <c r="BLB7" s="28"/>
      <c r="BLC7" s="28"/>
      <c r="BLD7" s="28"/>
      <c r="BLE7" s="28"/>
      <c r="BLF7" s="28"/>
      <c r="BLG7" s="28"/>
      <c r="BLH7" s="28"/>
      <c r="BLI7" s="325"/>
      <c r="BLJ7" s="325"/>
      <c r="BLK7" s="28"/>
      <c r="BLL7" s="28"/>
      <c r="BLM7" s="28"/>
      <c r="BLN7" s="28"/>
      <c r="BLO7" s="28"/>
      <c r="BLP7" s="28"/>
      <c r="BLQ7" s="28"/>
      <c r="BLR7" s="28"/>
      <c r="BLS7" s="325"/>
      <c r="BLT7" s="325"/>
      <c r="BLU7" s="28"/>
      <c r="BLV7" s="28"/>
      <c r="BLW7" s="28"/>
      <c r="BLX7" s="28"/>
      <c r="BLY7" s="28"/>
      <c r="BLZ7" s="28"/>
      <c r="BMA7" s="28"/>
      <c r="BMB7" s="28"/>
      <c r="BMC7" s="325"/>
      <c r="BMD7" s="325"/>
      <c r="BME7" s="28"/>
      <c r="BMF7" s="28"/>
      <c r="BMG7" s="28"/>
      <c r="BMH7" s="28"/>
      <c r="BMI7" s="28"/>
      <c r="BMJ7" s="28"/>
      <c r="BMK7" s="28"/>
      <c r="BML7" s="28"/>
      <c r="BMM7" s="325"/>
      <c r="BMN7" s="325"/>
      <c r="BMO7" s="28"/>
      <c r="BMP7" s="28"/>
      <c r="BMQ7" s="28"/>
      <c r="BMR7" s="28"/>
      <c r="BMS7" s="28"/>
      <c r="BMT7" s="28"/>
      <c r="BMU7" s="28"/>
      <c r="BMV7" s="28"/>
      <c r="BMW7" s="325"/>
      <c r="BMX7" s="325"/>
      <c r="BMY7" s="28"/>
      <c r="BMZ7" s="28"/>
      <c r="BNA7" s="28"/>
      <c r="BNB7" s="28"/>
      <c r="BNC7" s="28"/>
      <c r="BND7" s="28"/>
      <c r="BNE7" s="28"/>
      <c r="BNF7" s="28"/>
      <c r="BNG7" s="325"/>
      <c r="BNH7" s="325"/>
      <c r="BNI7" s="28"/>
      <c r="BNJ7" s="28"/>
      <c r="BNK7" s="28"/>
      <c r="BNL7" s="28"/>
      <c r="BNM7" s="28"/>
      <c r="BNN7" s="28"/>
      <c r="BNO7" s="28"/>
      <c r="BNP7" s="28"/>
      <c r="BNQ7" s="325"/>
      <c r="BNR7" s="325"/>
      <c r="BNS7" s="28"/>
      <c r="BNT7" s="28"/>
      <c r="BNU7" s="28"/>
      <c r="BNV7" s="28"/>
      <c r="BNW7" s="28"/>
      <c r="BNX7" s="28"/>
      <c r="BNY7" s="28"/>
      <c r="BNZ7" s="28"/>
      <c r="BOA7" s="325"/>
      <c r="BOB7" s="325"/>
      <c r="BOC7" s="28"/>
      <c r="BOD7" s="28"/>
      <c r="BOE7" s="28"/>
      <c r="BOF7" s="28"/>
      <c r="BOG7" s="28"/>
      <c r="BOH7" s="28"/>
      <c r="BOI7" s="28"/>
      <c r="BOJ7" s="28"/>
      <c r="BOK7" s="325"/>
      <c r="BOL7" s="325"/>
      <c r="BOM7" s="28"/>
      <c r="BON7" s="28"/>
      <c r="BOO7" s="28"/>
      <c r="BOP7" s="28"/>
      <c r="BOQ7" s="28"/>
      <c r="BOR7" s="28"/>
      <c r="BOS7" s="28"/>
      <c r="BOT7" s="28"/>
      <c r="BOU7" s="325"/>
      <c r="BOV7" s="325"/>
      <c r="BOW7" s="28"/>
      <c r="BOX7" s="28"/>
      <c r="BOY7" s="28"/>
      <c r="BOZ7" s="28"/>
      <c r="BPA7" s="28"/>
      <c r="BPB7" s="28"/>
      <c r="BPC7" s="28"/>
      <c r="BPD7" s="28"/>
      <c r="BPE7" s="325"/>
      <c r="BPF7" s="325"/>
      <c r="BPG7" s="28"/>
      <c r="BPH7" s="28"/>
      <c r="BPI7" s="28"/>
      <c r="BPJ7" s="28"/>
      <c r="BPK7" s="28"/>
      <c r="BPL7" s="28"/>
      <c r="BPM7" s="28"/>
      <c r="BPN7" s="28"/>
      <c r="BPO7" s="325"/>
      <c r="BPP7" s="325"/>
      <c r="BPQ7" s="28"/>
      <c r="BPR7" s="28"/>
      <c r="BPS7" s="28"/>
      <c r="BPT7" s="28"/>
      <c r="BPU7" s="28"/>
      <c r="BPV7" s="28"/>
      <c r="BPW7" s="28"/>
      <c r="BPX7" s="28"/>
      <c r="BPY7" s="325"/>
      <c r="BPZ7" s="325"/>
      <c r="BQA7" s="28"/>
      <c r="BQB7" s="28"/>
      <c r="BQC7" s="28"/>
      <c r="BQD7" s="28"/>
      <c r="BQE7" s="28"/>
      <c r="BQF7" s="28"/>
      <c r="BQG7" s="28"/>
      <c r="BQH7" s="28"/>
      <c r="BQI7" s="325"/>
      <c r="BQJ7" s="325"/>
      <c r="BQK7" s="28"/>
      <c r="BQL7" s="28"/>
      <c r="BQM7" s="28"/>
      <c r="BQN7" s="28"/>
      <c r="BQO7" s="28"/>
      <c r="BQP7" s="28"/>
      <c r="BQQ7" s="28"/>
      <c r="BQR7" s="28"/>
      <c r="BQS7" s="325"/>
      <c r="BQT7" s="325"/>
      <c r="BQU7" s="28"/>
      <c r="BQV7" s="28"/>
      <c r="BQW7" s="28"/>
      <c r="BQX7" s="28"/>
      <c r="BQY7" s="28"/>
      <c r="BQZ7" s="28"/>
      <c r="BRA7" s="28"/>
      <c r="BRB7" s="28"/>
      <c r="BRC7" s="325"/>
      <c r="BRD7" s="325"/>
      <c r="BRE7" s="28"/>
      <c r="BRF7" s="28"/>
      <c r="BRG7" s="28"/>
      <c r="BRH7" s="28"/>
      <c r="BRI7" s="28"/>
      <c r="BRJ7" s="28"/>
      <c r="BRK7" s="28"/>
      <c r="BRL7" s="28"/>
      <c r="BRM7" s="325"/>
      <c r="BRN7" s="325"/>
      <c r="BRO7" s="28"/>
      <c r="BRP7" s="28"/>
      <c r="BRQ7" s="28"/>
      <c r="BRR7" s="28"/>
      <c r="BRS7" s="28"/>
      <c r="BRT7" s="28"/>
      <c r="BRU7" s="28"/>
      <c r="BRV7" s="28"/>
      <c r="BRW7" s="325"/>
      <c r="BRX7" s="325"/>
      <c r="BRY7" s="28"/>
      <c r="BRZ7" s="28"/>
      <c r="BSA7" s="28"/>
      <c r="BSB7" s="28"/>
      <c r="BSC7" s="28"/>
      <c r="BSD7" s="28"/>
      <c r="BSE7" s="28"/>
      <c r="BSF7" s="28"/>
      <c r="BSG7" s="325"/>
      <c r="BSH7" s="325"/>
      <c r="BSI7" s="28"/>
      <c r="BSJ7" s="28"/>
      <c r="BSK7" s="28"/>
      <c r="BSL7" s="28"/>
      <c r="BSM7" s="28"/>
      <c r="BSN7" s="28"/>
      <c r="BSO7" s="28"/>
      <c r="BSP7" s="28"/>
      <c r="BSQ7" s="325"/>
      <c r="BSR7" s="325"/>
      <c r="BSS7" s="28"/>
      <c r="BST7" s="28"/>
      <c r="BSU7" s="28"/>
      <c r="BSV7" s="28"/>
      <c r="BSW7" s="28"/>
      <c r="BSX7" s="28"/>
      <c r="BSY7" s="28"/>
      <c r="BSZ7" s="28"/>
      <c r="BTA7" s="325"/>
      <c r="BTB7" s="325"/>
      <c r="BTC7" s="28"/>
      <c r="BTD7" s="28"/>
      <c r="BTE7" s="28"/>
      <c r="BTF7" s="28"/>
      <c r="BTG7" s="28"/>
      <c r="BTH7" s="28"/>
      <c r="BTI7" s="28"/>
      <c r="BTJ7" s="28"/>
      <c r="BTK7" s="325"/>
      <c r="BTL7" s="325"/>
      <c r="BTM7" s="28"/>
      <c r="BTN7" s="28"/>
      <c r="BTO7" s="28"/>
      <c r="BTP7" s="28"/>
      <c r="BTQ7" s="28"/>
      <c r="BTR7" s="28"/>
      <c r="BTS7" s="28"/>
      <c r="BTT7" s="28"/>
      <c r="BTU7" s="325"/>
      <c r="BTV7" s="325"/>
      <c r="BTW7" s="28"/>
      <c r="BTX7" s="28"/>
      <c r="BTY7" s="28"/>
      <c r="BTZ7" s="28"/>
      <c r="BUA7" s="28"/>
      <c r="BUB7" s="28"/>
      <c r="BUC7" s="28"/>
      <c r="BUD7" s="28"/>
      <c r="BUE7" s="325"/>
      <c r="BUF7" s="325"/>
      <c r="BUG7" s="28"/>
      <c r="BUH7" s="28"/>
      <c r="BUI7" s="28"/>
      <c r="BUJ7" s="28"/>
      <c r="BUK7" s="28"/>
      <c r="BUL7" s="28"/>
      <c r="BUM7" s="28"/>
      <c r="BUN7" s="28"/>
      <c r="BUO7" s="325"/>
      <c r="BUP7" s="325"/>
      <c r="BUQ7" s="28"/>
      <c r="BUR7" s="28"/>
      <c r="BUS7" s="28"/>
      <c r="BUT7" s="28"/>
      <c r="BUU7" s="28"/>
      <c r="BUV7" s="28"/>
      <c r="BUW7" s="28"/>
      <c r="BUX7" s="28"/>
      <c r="BUY7" s="325"/>
      <c r="BUZ7" s="325"/>
      <c r="BVA7" s="28"/>
      <c r="BVB7" s="28"/>
      <c r="BVC7" s="28"/>
      <c r="BVD7" s="28"/>
      <c r="BVE7" s="28"/>
      <c r="BVF7" s="28"/>
      <c r="BVG7" s="28"/>
      <c r="BVH7" s="28"/>
      <c r="BVI7" s="325"/>
      <c r="BVJ7" s="325"/>
      <c r="BVK7" s="28"/>
      <c r="BVL7" s="28"/>
      <c r="BVM7" s="28"/>
      <c r="BVN7" s="28"/>
      <c r="BVO7" s="28"/>
      <c r="BVP7" s="28"/>
      <c r="BVQ7" s="28"/>
      <c r="BVR7" s="28"/>
      <c r="BVS7" s="325"/>
      <c r="BVT7" s="325"/>
      <c r="BVU7" s="28"/>
      <c r="BVV7" s="28"/>
      <c r="BVW7" s="28"/>
      <c r="BVX7" s="28"/>
      <c r="BVY7" s="28"/>
      <c r="BVZ7" s="28"/>
      <c r="BWA7" s="28"/>
      <c r="BWB7" s="28"/>
      <c r="BWC7" s="325"/>
      <c r="BWD7" s="325"/>
      <c r="BWE7" s="28"/>
      <c r="BWF7" s="28"/>
      <c r="BWG7" s="28"/>
      <c r="BWH7" s="28"/>
      <c r="BWI7" s="28"/>
      <c r="BWJ7" s="28"/>
      <c r="BWK7" s="28"/>
      <c r="BWL7" s="28"/>
      <c r="BWM7" s="325"/>
      <c r="BWN7" s="325"/>
      <c r="BWO7" s="28"/>
      <c r="BWP7" s="28"/>
      <c r="BWQ7" s="28"/>
      <c r="BWR7" s="28"/>
      <c r="BWS7" s="28"/>
      <c r="BWT7" s="28"/>
      <c r="BWU7" s="28"/>
      <c r="BWV7" s="28"/>
      <c r="BWW7" s="325"/>
      <c r="BWX7" s="325"/>
      <c r="BWY7" s="28"/>
      <c r="BWZ7" s="28"/>
      <c r="BXA7" s="28"/>
      <c r="BXB7" s="28"/>
      <c r="BXC7" s="28"/>
      <c r="BXD7" s="28"/>
      <c r="BXE7" s="28"/>
      <c r="BXF7" s="28"/>
      <c r="BXG7" s="325"/>
      <c r="BXH7" s="325"/>
      <c r="BXI7" s="28"/>
      <c r="BXJ7" s="28"/>
      <c r="BXK7" s="28"/>
      <c r="BXL7" s="28"/>
      <c r="BXM7" s="28"/>
      <c r="BXN7" s="28"/>
      <c r="BXO7" s="28"/>
      <c r="BXP7" s="28"/>
      <c r="BXQ7" s="325"/>
      <c r="BXR7" s="325"/>
      <c r="BXS7" s="28"/>
      <c r="BXT7" s="28"/>
      <c r="BXU7" s="28"/>
      <c r="BXV7" s="28"/>
      <c r="BXW7" s="28"/>
      <c r="BXX7" s="28"/>
      <c r="BXY7" s="28"/>
      <c r="BXZ7" s="28"/>
      <c r="BYA7" s="325"/>
      <c r="BYB7" s="325"/>
      <c r="BYC7" s="28"/>
      <c r="BYD7" s="28"/>
      <c r="BYE7" s="28"/>
      <c r="BYF7" s="28"/>
      <c r="BYG7" s="28"/>
      <c r="BYH7" s="28"/>
      <c r="BYI7" s="28"/>
      <c r="BYJ7" s="28"/>
      <c r="BYK7" s="325"/>
      <c r="BYL7" s="325"/>
      <c r="BYM7" s="28"/>
      <c r="BYN7" s="28"/>
      <c r="BYO7" s="28"/>
      <c r="BYP7" s="28"/>
      <c r="BYQ7" s="28"/>
      <c r="BYR7" s="28"/>
      <c r="BYS7" s="28"/>
      <c r="BYT7" s="28"/>
      <c r="BYU7" s="325"/>
      <c r="BYV7" s="325"/>
      <c r="BYW7" s="28"/>
      <c r="BYX7" s="28"/>
      <c r="BYY7" s="28"/>
      <c r="BYZ7" s="28"/>
      <c r="BZA7" s="28"/>
      <c r="BZB7" s="28"/>
      <c r="BZC7" s="28"/>
      <c r="BZD7" s="28"/>
      <c r="BZE7" s="325"/>
      <c r="BZF7" s="325"/>
      <c r="BZG7" s="28"/>
      <c r="BZH7" s="28"/>
      <c r="BZI7" s="28"/>
      <c r="BZJ7" s="28"/>
      <c r="BZK7" s="28"/>
      <c r="BZL7" s="28"/>
      <c r="BZM7" s="28"/>
      <c r="BZN7" s="28"/>
      <c r="BZO7" s="325"/>
      <c r="BZP7" s="325"/>
      <c r="BZQ7" s="28"/>
      <c r="BZR7" s="28"/>
      <c r="BZS7" s="28"/>
      <c r="BZT7" s="28"/>
      <c r="BZU7" s="28"/>
      <c r="BZV7" s="28"/>
      <c r="BZW7" s="28"/>
      <c r="BZX7" s="28"/>
      <c r="BZY7" s="325"/>
      <c r="BZZ7" s="325"/>
      <c r="CAA7" s="28"/>
      <c r="CAB7" s="28"/>
      <c r="CAC7" s="28"/>
      <c r="CAD7" s="28"/>
      <c r="CAE7" s="28"/>
      <c r="CAF7" s="28"/>
      <c r="CAG7" s="28"/>
      <c r="CAH7" s="28"/>
      <c r="CAI7" s="325"/>
      <c r="CAJ7" s="325"/>
      <c r="CAK7" s="28"/>
      <c r="CAL7" s="28"/>
      <c r="CAM7" s="28"/>
      <c r="CAN7" s="28"/>
      <c r="CAO7" s="28"/>
      <c r="CAP7" s="28"/>
      <c r="CAQ7" s="28"/>
      <c r="CAR7" s="28"/>
      <c r="CAS7" s="325"/>
      <c r="CAT7" s="325"/>
      <c r="CAU7" s="28"/>
      <c r="CAV7" s="28"/>
      <c r="CAW7" s="28"/>
      <c r="CAX7" s="28"/>
      <c r="CAY7" s="28"/>
      <c r="CAZ7" s="28"/>
      <c r="CBA7" s="28"/>
      <c r="CBB7" s="28"/>
      <c r="CBC7" s="325"/>
      <c r="CBD7" s="325"/>
      <c r="CBE7" s="28"/>
      <c r="CBF7" s="28"/>
      <c r="CBG7" s="28"/>
      <c r="CBH7" s="28"/>
      <c r="CBI7" s="28"/>
      <c r="CBJ7" s="28"/>
      <c r="CBK7" s="28"/>
      <c r="CBL7" s="28"/>
      <c r="CBM7" s="325"/>
      <c r="CBN7" s="325"/>
      <c r="CBO7" s="28"/>
      <c r="CBP7" s="28"/>
      <c r="CBQ7" s="28"/>
      <c r="CBR7" s="28"/>
      <c r="CBS7" s="28"/>
      <c r="CBT7" s="28"/>
      <c r="CBU7" s="28"/>
      <c r="CBV7" s="28"/>
      <c r="CBW7" s="325"/>
      <c r="CBX7" s="325"/>
      <c r="CBY7" s="28"/>
      <c r="CBZ7" s="28"/>
      <c r="CCA7" s="28"/>
      <c r="CCB7" s="28"/>
      <c r="CCC7" s="28"/>
      <c r="CCD7" s="28"/>
      <c r="CCE7" s="28"/>
      <c r="CCF7" s="28"/>
      <c r="CCG7" s="325"/>
      <c r="CCH7" s="325"/>
      <c r="CCI7" s="28"/>
      <c r="CCJ7" s="28"/>
      <c r="CCK7" s="28"/>
      <c r="CCL7" s="28"/>
      <c r="CCM7" s="28"/>
      <c r="CCN7" s="28"/>
      <c r="CCO7" s="28"/>
      <c r="CCP7" s="28"/>
      <c r="CCQ7" s="325"/>
      <c r="CCR7" s="325"/>
      <c r="CCS7" s="28"/>
      <c r="CCT7" s="28"/>
      <c r="CCU7" s="28"/>
      <c r="CCV7" s="28"/>
      <c r="CCW7" s="28"/>
      <c r="CCX7" s="28"/>
      <c r="CCY7" s="28"/>
      <c r="CCZ7" s="28"/>
      <c r="CDA7" s="325"/>
      <c r="CDB7" s="325"/>
      <c r="CDC7" s="28"/>
      <c r="CDD7" s="28"/>
      <c r="CDE7" s="28"/>
      <c r="CDF7" s="28"/>
      <c r="CDG7" s="28"/>
      <c r="CDH7" s="28"/>
      <c r="CDI7" s="28"/>
      <c r="CDJ7" s="28"/>
      <c r="CDK7" s="325"/>
      <c r="CDL7" s="325"/>
      <c r="CDM7" s="28"/>
      <c r="CDN7" s="28"/>
      <c r="CDO7" s="28"/>
      <c r="CDP7" s="28"/>
      <c r="CDQ7" s="28"/>
      <c r="CDR7" s="28"/>
      <c r="CDS7" s="28"/>
      <c r="CDT7" s="28"/>
      <c r="CDU7" s="325"/>
      <c r="CDV7" s="325"/>
      <c r="CDW7" s="28"/>
      <c r="CDX7" s="28"/>
      <c r="CDY7" s="28"/>
      <c r="CDZ7" s="28"/>
      <c r="CEA7" s="28"/>
      <c r="CEB7" s="28"/>
      <c r="CEC7" s="28"/>
      <c r="CED7" s="28"/>
      <c r="CEE7" s="325"/>
      <c r="CEF7" s="325"/>
      <c r="CEG7" s="28"/>
      <c r="CEH7" s="28"/>
      <c r="CEI7" s="28"/>
      <c r="CEJ7" s="28"/>
      <c r="CEK7" s="28"/>
      <c r="CEL7" s="28"/>
      <c r="CEM7" s="28"/>
      <c r="CEN7" s="28"/>
      <c r="CEO7" s="325"/>
      <c r="CEP7" s="325"/>
      <c r="CEQ7" s="28"/>
      <c r="CER7" s="28"/>
      <c r="CES7" s="28"/>
      <c r="CET7" s="28"/>
      <c r="CEU7" s="28"/>
      <c r="CEV7" s="28"/>
      <c r="CEW7" s="28"/>
      <c r="CEX7" s="28"/>
      <c r="CEY7" s="325"/>
      <c r="CEZ7" s="325"/>
      <c r="CFA7" s="28"/>
      <c r="CFB7" s="28"/>
      <c r="CFC7" s="28"/>
      <c r="CFD7" s="28"/>
      <c r="CFE7" s="28"/>
      <c r="CFF7" s="28"/>
      <c r="CFG7" s="28"/>
      <c r="CFH7" s="28"/>
      <c r="CFI7" s="325"/>
      <c r="CFJ7" s="325"/>
      <c r="CFK7" s="28"/>
      <c r="CFL7" s="28"/>
      <c r="CFM7" s="28"/>
      <c r="CFN7" s="28"/>
      <c r="CFO7" s="28"/>
      <c r="CFP7" s="28"/>
      <c r="CFQ7" s="28"/>
      <c r="CFR7" s="28"/>
      <c r="CFS7" s="325"/>
      <c r="CFT7" s="325"/>
      <c r="CFU7" s="28"/>
      <c r="CFV7" s="28"/>
      <c r="CFW7" s="28"/>
      <c r="CFX7" s="28"/>
      <c r="CFY7" s="28"/>
      <c r="CFZ7" s="28"/>
      <c r="CGA7" s="28"/>
      <c r="CGB7" s="28"/>
      <c r="CGC7" s="325"/>
      <c r="CGD7" s="325"/>
      <c r="CGE7" s="28"/>
      <c r="CGF7" s="28"/>
      <c r="CGG7" s="28"/>
      <c r="CGH7" s="28"/>
      <c r="CGI7" s="28"/>
      <c r="CGJ7" s="28"/>
      <c r="CGK7" s="28"/>
      <c r="CGL7" s="28"/>
      <c r="CGM7" s="325"/>
      <c r="CGN7" s="325"/>
      <c r="CGO7" s="28"/>
      <c r="CGP7" s="28"/>
      <c r="CGQ7" s="28"/>
      <c r="CGR7" s="28"/>
      <c r="CGS7" s="28"/>
      <c r="CGT7" s="28"/>
      <c r="CGU7" s="28"/>
      <c r="CGV7" s="28"/>
      <c r="CGW7" s="325"/>
      <c r="CGX7" s="325"/>
      <c r="CGY7" s="28"/>
      <c r="CGZ7" s="28"/>
      <c r="CHA7" s="28"/>
      <c r="CHB7" s="28"/>
      <c r="CHC7" s="28"/>
      <c r="CHD7" s="28"/>
      <c r="CHE7" s="28"/>
      <c r="CHF7" s="28"/>
      <c r="CHG7" s="325"/>
      <c r="CHH7" s="325"/>
      <c r="CHI7" s="28"/>
      <c r="CHJ7" s="28"/>
      <c r="CHK7" s="28"/>
      <c r="CHL7" s="28"/>
      <c r="CHM7" s="28"/>
      <c r="CHN7" s="28"/>
      <c r="CHO7" s="28"/>
      <c r="CHP7" s="28"/>
      <c r="CHQ7" s="325"/>
      <c r="CHR7" s="325"/>
      <c r="CHS7" s="28"/>
      <c r="CHT7" s="28"/>
      <c r="CHU7" s="28"/>
      <c r="CHV7" s="28"/>
      <c r="CHW7" s="28"/>
      <c r="CHX7" s="28"/>
      <c r="CHY7" s="28"/>
      <c r="CHZ7" s="28"/>
      <c r="CIA7" s="325"/>
      <c r="CIB7" s="325"/>
      <c r="CIC7" s="28"/>
      <c r="CID7" s="28"/>
      <c r="CIE7" s="28"/>
      <c r="CIF7" s="28"/>
      <c r="CIG7" s="28"/>
      <c r="CIH7" s="28"/>
      <c r="CII7" s="28"/>
      <c r="CIJ7" s="28"/>
      <c r="CIK7" s="325"/>
      <c r="CIL7" s="325"/>
      <c r="CIM7" s="28"/>
      <c r="CIN7" s="28"/>
      <c r="CIO7" s="28"/>
      <c r="CIP7" s="28"/>
      <c r="CIQ7" s="28"/>
      <c r="CIR7" s="28"/>
      <c r="CIS7" s="28"/>
      <c r="CIT7" s="28"/>
      <c r="CIU7" s="325"/>
      <c r="CIV7" s="325"/>
      <c r="CIW7" s="28"/>
      <c r="CIX7" s="28"/>
      <c r="CIY7" s="28"/>
      <c r="CIZ7" s="28"/>
      <c r="CJA7" s="28"/>
      <c r="CJB7" s="28"/>
      <c r="CJC7" s="28"/>
      <c r="CJD7" s="28"/>
      <c r="CJE7" s="325"/>
      <c r="CJF7" s="325"/>
      <c r="CJG7" s="28"/>
      <c r="CJH7" s="28"/>
      <c r="CJI7" s="28"/>
      <c r="CJJ7" s="28"/>
      <c r="CJK7" s="28"/>
      <c r="CJL7" s="28"/>
      <c r="CJM7" s="28"/>
      <c r="CJN7" s="28"/>
      <c r="CJO7" s="325"/>
      <c r="CJP7" s="325"/>
      <c r="CJQ7" s="28"/>
      <c r="CJR7" s="28"/>
      <c r="CJS7" s="28"/>
      <c r="CJT7" s="28"/>
      <c r="CJU7" s="28"/>
      <c r="CJV7" s="28"/>
      <c r="CJW7" s="28"/>
      <c r="CJX7" s="28"/>
      <c r="CJY7" s="325"/>
      <c r="CJZ7" s="325"/>
      <c r="CKA7" s="28"/>
      <c r="CKB7" s="28"/>
      <c r="CKC7" s="28"/>
      <c r="CKD7" s="28"/>
      <c r="CKE7" s="28"/>
      <c r="CKF7" s="28"/>
      <c r="CKG7" s="28"/>
      <c r="CKH7" s="28"/>
      <c r="CKI7" s="325"/>
      <c r="CKJ7" s="325"/>
      <c r="CKK7" s="28"/>
      <c r="CKL7" s="28"/>
      <c r="CKM7" s="28"/>
      <c r="CKN7" s="28"/>
      <c r="CKO7" s="28"/>
      <c r="CKP7" s="28"/>
      <c r="CKQ7" s="28"/>
      <c r="CKR7" s="28"/>
      <c r="CKS7" s="325"/>
      <c r="CKT7" s="325"/>
      <c r="CKU7" s="28"/>
      <c r="CKV7" s="28"/>
      <c r="CKW7" s="28"/>
      <c r="CKX7" s="28"/>
      <c r="CKY7" s="28"/>
      <c r="CKZ7" s="28"/>
      <c r="CLA7" s="28"/>
      <c r="CLB7" s="28"/>
      <c r="CLC7" s="325"/>
      <c r="CLD7" s="325"/>
      <c r="CLE7" s="28"/>
      <c r="CLF7" s="28"/>
      <c r="CLG7" s="28"/>
      <c r="CLH7" s="28"/>
      <c r="CLI7" s="28"/>
      <c r="CLJ7" s="28"/>
      <c r="CLK7" s="28"/>
      <c r="CLL7" s="28"/>
      <c r="CLM7" s="325"/>
      <c r="CLN7" s="325"/>
      <c r="CLO7" s="28"/>
      <c r="CLP7" s="28"/>
      <c r="CLQ7" s="28"/>
      <c r="CLR7" s="28"/>
      <c r="CLS7" s="28"/>
      <c r="CLT7" s="28"/>
      <c r="CLU7" s="28"/>
      <c r="CLV7" s="28"/>
      <c r="CLW7" s="325"/>
      <c r="CLX7" s="325"/>
      <c r="CLY7" s="28"/>
      <c r="CLZ7" s="28"/>
      <c r="CMA7" s="28"/>
      <c r="CMB7" s="28"/>
      <c r="CMC7" s="28"/>
      <c r="CMD7" s="28"/>
      <c r="CME7" s="28"/>
      <c r="CMF7" s="28"/>
      <c r="CMG7" s="325"/>
      <c r="CMH7" s="325"/>
      <c r="CMI7" s="28"/>
      <c r="CMJ7" s="28"/>
      <c r="CMK7" s="28"/>
      <c r="CML7" s="28"/>
      <c r="CMM7" s="28"/>
      <c r="CMN7" s="28"/>
      <c r="CMO7" s="28"/>
      <c r="CMP7" s="28"/>
      <c r="CMQ7" s="325"/>
      <c r="CMR7" s="325"/>
      <c r="CMS7" s="28"/>
      <c r="CMT7" s="28"/>
      <c r="CMU7" s="28"/>
      <c r="CMV7" s="28"/>
      <c r="CMW7" s="28"/>
      <c r="CMX7" s="28"/>
      <c r="CMY7" s="28"/>
      <c r="CMZ7" s="28"/>
      <c r="CNA7" s="325"/>
      <c r="CNB7" s="325"/>
      <c r="CNC7" s="28"/>
      <c r="CND7" s="28"/>
      <c r="CNE7" s="28"/>
      <c r="CNF7" s="28"/>
      <c r="CNG7" s="28"/>
      <c r="CNH7" s="28"/>
      <c r="CNI7" s="28"/>
      <c r="CNJ7" s="28"/>
      <c r="CNK7" s="325"/>
      <c r="CNL7" s="325"/>
      <c r="CNM7" s="28"/>
      <c r="CNN7" s="28"/>
      <c r="CNO7" s="28"/>
      <c r="CNP7" s="28"/>
      <c r="CNQ7" s="28"/>
      <c r="CNR7" s="28"/>
      <c r="CNS7" s="28"/>
      <c r="CNT7" s="28"/>
      <c r="CNU7" s="325"/>
      <c r="CNV7" s="325"/>
      <c r="CNW7" s="28"/>
      <c r="CNX7" s="28"/>
      <c r="CNY7" s="28"/>
      <c r="CNZ7" s="28"/>
      <c r="COA7" s="28"/>
      <c r="COB7" s="28"/>
      <c r="COC7" s="28"/>
      <c r="COD7" s="28"/>
      <c r="COE7" s="325"/>
      <c r="COF7" s="325"/>
      <c r="COG7" s="28"/>
      <c r="COH7" s="28"/>
      <c r="COI7" s="28"/>
      <c r="COJ7" s="28"/>
      <c r="COK7" s="28"/>
      <c r="COL7" s="28"/>
      <c r="COM7" s="28"/>
      <c r="CON7" s="28"/>
      <c r="COO7" s="325"/>
      <c r="COP7" s="325"/>
      <c r="COQ7" s="28"/>
      <c r="COR7" s="28"/>
      <c r="COS7" s="28"/>
      <c r="COT7" s="28"/>
      <c r="COU7" s="28"/>
      <c r="COV7" s="28"/>
      <c r="COW7" s="28"/>
      <c r="COX7" s="28"/>
      <c r="COY7" s="325"/>
      <c r="COZ7" s="325"/>
      <c r="CPA7" s="28"/>
      <c r="CPB7" s="28"/>
      <c r="CPC7" s="28"/>
      <c r="CPD7" s="28"/>
      <c r="CPE7" s="28"/>
      <c r="CPF7" s="28"/>
      <c r="CPG7" s="28"/>
      <c r="CPH7" s="28"/>
      <c r="CPI7" s="325"/>
      <c r="CPJ7" s="325"/>
      <c r="CPK7" s="28"/>
      <c r="CPL7" s="28"/>
      <c r="CPM7" s="28"/>
      <c r="CPN7" s="28"/>
      <c r="CPO7" s="28"/>
      <c r="CPP7" s="28"/>
      <c r="CPQ7" s="28"/>
      <c r="CPR7" s="28"/>
      <c r="CPS7" s="325"/>
      <c r="CPT7" s="325"/>
      <c r="CPU7" s="28"/>
      <c r="CPV7" s="28"/>
      <c r="CPW7" s="28"/>
      <c r="CPX7" s="28"/>
      <c r="CPY7" s="28"/>
      <c r="CPZ7" s="28"/>
      <c r="CQA7" s="28"/>
      <c r="CQB7" s="28"/>
      <c r="CQC7" s="325"/>
      <c r="CQD7" s="325"/>
      <c r="CQE7" s="28"/>
      <c r="CQF7" s="28"/>
      <c r="CQG7" s="28"/>
      <c r="CQH7" s="28"/>
      <c r="CQI7" s="28"/>
      <c r="CQJ7" s="28"/>
      <c r="CQK7" s="28"/>
      <c r="CQL7" s="28"/>
      <c r="CQM7" s="325"/>
      <c r="CQN7" s="325"/>
      <c r="CQO7" s="28"/>
      <c r="CQP7" s="28"/>
      <c r="CQQ7" s="28"/>
      <c r="CQR7" s="28"/>
      <c r="CQS7" s="28"/>
      <c r="CQT7" s="28"/>
      <c r="CQU7" s="28"/>
      <c r="CQV7" s="28"/>
      <c r="CQW7" s="325"/>
      <c r="CQX7" s="325"/>
      <c r="CQY7" s="28"/>
      <c r="CQZ7" s="28"/>
      <c r="CRA7" s="28"/>
      <c r="CRB7" s="28"/>
      <c r="CRC7" s="28"/>
      <c r="CRD7" s="28"/>
      <c r="CRE7" s="28"/>
      <c r="CRF7" s="28"/>
      <c r="CRG7" s="325"/>
      <c r="CRH7" s="325"/>
      <c r="CRI7" s="28"/>
      <c r="CRJ7" s="28"/>
      <c r="CRK7" s="28"/>
      <c r="CRL7" s="28"/>
      <c r="CRM7" s="28"/>
      <c r="CRN7" s="28"/>
      <c r="CRO7" s="28"/>
      <c r="CRP7" s="28"/>
      <c r="CRQ7" s="325"/>
      <c r="CRR7" s="325"/>
      <c r="CRS7" s="28"/>
      <c r="CRT7" s="28"/>
      <c r="CRU7" s="28"/>
      <c r="CRV7" s="28"/>
      <c r="CRW7" s="28"/>
      <c r="CRX7" s="28"/>
      <c r="CRY7" s="28"/>
      <c r="CRZ7" s="28"/>
      <c r="CSA7" s="325"/>
      <c r="CSB7" s="325"/>
      <c r="CSC7" s="28"/>
      <c r="CSD7" s="28"/>
      <c r="CSE7" s="28"/>
      <c r="CSF7" s="28"/>
      <c r="CSG7" s="28"/>
      <c r="CSH7" s="28"/>
      <c r="CSI7" s="28"/>
      <c r="CSJ7" s="28"/>
      <c r="CSK7" s="325"/>
      <c r="CSL7" s="325"/>
      <c r="CSM7" s="28"/>
      <c r="CSN7" s="28"/>
      <c r="CSO7" s="28"/>
      <c r="CSP7" s="28"/>
      <c r="CSQ7" s="28"/>
      <c r="CSR7" s="28"/>
      <c r="CSS7" s="28"/>
      <c r="CST7" s="28"/>
      <c r="CSU7" s="325"/>
      <c r="CSV7" s="325"/>
      <c r="CSW7" s="28"/>
      <c r="CSX7" s="28"/>
      <c r="CSY7" s="28"/>
      <c r="CSZ7" s="28"/>
      <c r="CTA7" s="28"/>
      <c r="CTB7" s="28"/>
      <c r="CTC7" s="28"/>
      <c r="CTD7" s="28"/>
      <c r="CTE7" s="325"/>
      <c r="CTF7" s="325"/>
      <c r="CTG7" s="28"/>
      <c r="CTH7" s="28"/>
      <c r="CTI7" s="28"/>
      <c r="CTJ7" s="28"/>
      <c r="CTK7" s="28"/>
      <c r="CTL7" s="28"/>
      <c r="CTM7" s="28"/>
      <c r="CTN7" s="28"/>
      <c r="CTO7" s="325"/>
      <c r="CTP7" s="325"/>
      <c r="CTQ7" s="28"/>
      <c r="CTR7" s="28"/>
      <c r="CTS7" s="28"/>
      <c r="CTT7" s="28"/>
      <c r="CTU7" s="28"/>
      <c r="CTV7" s="28"/>
      <c r="CTW7" s="28"/>
      <c r="CTX7" s="28"/>
      <c r="CTY7" s="325"/>
      <c r="CTZ7" s="325"/>
      <c r="CUA7" s="28"/>
      <c r="CUB7" s="28"/>
      <c r="CUC7" s="28"/>
      <c r="CUD7" s="28"/>
      <c r="CUE7" s="28"/>
      <c r="CUF7" s="28"/>
      <c r="CUG7" s="28"/>
      <c r="CUH7" s="28"/>
      <c r="CUI7" s="325"/>
      <c r="CUJ7" s="325"/>
      <c r="CUK7" s="28"/>
      <c r="CUL7" s="28"/>
      <c r="CUM7" s="28"/>
      <c r="CUN7" s="28"/>
      <c r="CUO7" s="28"/>
      <c r="CUP7" s="28"/>
      <c r="CUQ7" s="28"/>
      <c r="CUR7" s="28"/>
      <c r="CUS7" s="325"/>
      <c r="CUT7" s="325"/>
      <c r="CUU7" s="28"/>
      <c r="CUV7" s="28"/>
      <c r="CUW7" s="28"/>
      <c r="CUX7" s="28"/>
      <c r="CUY7" s="28"/>
      <c r="CUZ7" s="28"/>
      <c r="CVA7" s="28"/>
      <c r="CVB7" s="28"/>
      <c r="CVC7" s="325"/>
      <c r="CVD7" s="325"/>
      <c r="CVE7" s="28"/>
      <c r="CVF7" s="28"/>
      <c r="CVG7" s="28"/>
      <c r="CVH7" s="28"/>
      <c r="CVI7" s="28"/>
      <c r="CVJ7" s="28"/>
      <c r="CVK7" s="28"/>
      <c r="CVL7" s="28"/>
      <c r="CVM7" s="325"/>
      <c r="CVN7" s="325"/>
      <c r="CVO7" s="28"/>
      <c r="CVP7" s="28"/>
      <c r="CVQ7" s="28"/>
      <c r="CVR7" s="28"/>
      <c r="CVS7" s="28"/>
      <c r="CVT7" s="28"/>
      <c r="CVU7" s="28"/>
      <c r="CVV7" s="28"/>
      <c r="CVW7" s="325"/>
      <c r="CVX7" s="325"/>
      <c r="CVY7" s="28"/>
      <c r="CVZ7" s="28"/>
      <c r="CWA7" s="28"/>
      <c r="CWB7" s="28"/>
      <c r="CWC7" s="28"/>
      <c r="CWD7" s="28"/>
      <c r="CWE7" s="28"/>
      <c r="CWF7" s="28"/>
      <c r="CWG7" s="325"/>
      <c r="CWH7" s="325"/>
      <c r="CWI7" s="28"/>
      <c r="CWJ7" s="28"/>
      <c r="CWK7" s="28"/>
      <c r="CWL7" s="28"/>
      <c r="CWM7" s="28"/>
      <c r="CWN7" s="28"/>
      <c r="CWO7" s="28"/>
      <c r="CWP7" s="28"/>
      <c r="CWQ7" s="325"/>
      <c r="CWR7" s="325"/>
      <c r="CWS7" s="28"/>
      <c r="CWT7" s="28"/>
      <c r="CWU7" s="28"/>
      <c r="CWV7" s="28"/>
      <c r="CWW7" s="28"/>
      <c r="CWX7" s="28"/>
      <c r="CWY7" s="28"/>
      <c r="CWZ7" s="28"/>
      <c r="CXA7" s="325"/>
      <c r="CXB7" s="325"/>
      <c r="CXC7" s="28"/>
      <c r="CXD7" s="28"/>
      <c r="CXE7" s="28"/>
      <c r="CXF7" s="28"/>
      <c r="CXG7" s="28"/>
      <c r="CXH7" s="28"/>
      <c r="CXI7" s="28"/>
      <c r="CXJ7" s="28"/>
      <c r="CXK7" s="325"/>
      <c r="CXL7" s="325"/>
      <c r="CXM7" s="28"/>
      <c r="CXN7" s="28"/>
      <c r="CXO7" s="28"/>
      <c r="CXP7" s="28"/>
      <c r="CXQ7" s="28"/>
      <c r="CXR7" s="28"/>
      <c r="CXS7" s="28"/>
      <c r="CXT7" s="28"/>
      <c r="CXU7" s="325"/>
      <c r="CXV7" s="325"/>
      <c r="CXW7" s="28"/>
      <c r="CXX7" s="28"/>
      <c r="CXY7" s="28"/>
      <c r="CXZ7" s="28"/>
      <c r="CYA7" s="28"/>
      <c r="CYB7" s="28"/>
      <c r="CYC7" s="28"/>
      <c r="CYD7" s="28"/>
      <c r="CYE7" s="325"/>
      <c r="CYF7" s="325"/>
      <c r="CYG7" s="28"/>
      <c r="CYH7" s="28"/>
      <c r="CYI7" s="28"/>
      <c r="CYJ7" s="28"/>
      <c r="CYK7" s="28"/>
      <c r="CYL7" s="28"/>
      <c r="CYM7" s="28"/>
      <c r="CYN7" s="28"/>
      <c r="CYO7" s="325"/>
      <c r="CYP7" s="325"/>
      <c r="CYQ7" s="28"/>
      <c r="CYR7" s="28"/>
      <c r="CYS7" s="28"/>
      <c r="CYT7" s="28"/>
      <c r="CYU7" s="28"/>
      <c r="CYV7" s="28"/>
      <c r="CYW7" s="28"/>
      <c r="CYX7" s="28"/>
      <c r="CYY7" s="325"/>
      <c r="CYZ7" s="325"/>
      <c r="CZA7" s="28"/>
      <c r="CZB7" s="28"/>
      <c r="CZC7" s="28"/>
      <c r="CZD7" s="28"/>
      <c r="CZE7" s="28"/>
      <c r="CZF7" s="28"/>
      <c r="CZG7" s="28"/>
      <c r="CZH7" s="28"/>
      <c r="CZI7" s="325"/>
      <c r="CZJ7" s="325"/>
      <c r="CZK7" s="28"/>
      <c r="CZL7" s="28"/>
      <c r="CZM7" s="28"/>
      <c r="CZN7" s="28"/>
      <c r="CZO7" s="28"/>
      <c r="CZP7" s="28"/>
      <c r="CZQ7" s="28"/>
      <c r="CZR7" s="28"/>
      <c r="CZS7" s="325"/>
      <c r="CZT7" s="325"/>
      <c r="CZU7" s="28"/>
      <c r="CZV7" s="28"/>
      <c r="CZW7" s="28"/>
      <c r="CZX7" s="28"/>
      <c r="CZY7" s="28"/>
      <c r="CZZ7" s="28"/>
      <c r="DAA7" s="28"/>
      <c r="DAB7" s="28"/>
      <c r="DAC7" s="325"/>
      <c r="DAD7" s="325"/>
      <c r="DAE7" s="28"/>
      <c r="DAF7" s="28"/>
      <c r="DAG7" s="28"/>
      <c r="DAH7" s="28"/>
      <c r="DAI7" s="28"/>
      <c r="DAJ7" s="28"/>
      <c r="DAK7" s="28"/>
      <c r="DAL7" s="28"/>
      <c r="DAM7" s="325"/>
      <c r="DAN7" s="325"/>
      <c r="DAO7" s="28"/>
      <c r="DAP7" s="28"/>
      <c r="DAQ7" s="28"/>
      <c r="DAR7" s="28"/>
      <c r="DAS7" s="28"/>
      <c r="DAT7" s="28"/>
      <c r="DAU7" s="28"/>
      <c r="DAV7" s="28"/>
      <c r="DAW7" s="325"/>
      <c r="DAX7" s="325"/>
      <c r="DAY7" s="28"/>
      <c r="DAZ7" s="28"/>
      <c r="DBA7" s="28"/>
      <c r="DBB7" s="28"/>
      <c r="DBC7" s="28"/>
      <c r="DBD7" s="28"/>
      <c r="DBE7" s="28"/>
      <c r="DBF7" s="28"/>
      <c r="DBG7" s="325"/>
      <c r="DBH7" s="325"/>
      <c r="DBI7" s="28"/>
      <c r="DBJ7" s="28"/>
      <c r="DBK7" s="28"/>
      <c r="DBL7" s="28"/>
      <c r="DBM7" s="28"/>
      <c r="DBN7" s="28"/>
      <c r="DBO7" s="28"/>
      <c r="DBP7" s="28"/>
      <c r="DBQ7" s="325"/>
      <c r="DBR7" s="325"/>
      <c r="DBS7" s="28"/>
      <c r="DBT7" s="28"/>
      <c r="DBU7" s="28"/>
      <c r="DBV7" s="28"/>
      <c r="DBW7" s="28"/>
      <c r="DBX7" s="28"/>
      <c r="DBY7" s="28"/>
      <c r="DBZ7" s="28"/>
      <c r="DCA7" s="325"/>
      <c r="DCB7" s="325"/>
      <c r="DCC7" s="28"/>
      <c r="DCD7" s="28"/>
      <c r="DCE7" s="28"/>
      <c r="DCF7" s="28"/>
      <c r="DCG7" s="28"/>
      <c r="DCH7" s="28"/>
      <c r="DCI7" s="28"/>
      <c r="DCJ7" s="28"/>
      <c r="DCK7" s="325"/>
      <c r="DCL7" s="325"/>
      <c r="DCM7" s="28"/>
      <c r="DCN7" s="28"/>
      <c r="DCO7" s="28"/>
      <c r="DCP7" s="28"/>
      <c r="DCQ7" s="28"/>
      <c r="DCR7" s="28"/>
      <c r="DCS7" s="28"/>
      <c r="DCT7" s="28"/>
      <c r="DCU7" s="325"/>
      <c r="DCV7" s="325"/>
      <c r="DCW7" s="28"/>
      <c r="DCX7" s="28"/>
      <c r="DCY7" s="28"/>
      <c r="DCZ7" s="28"/>
      <c r="DDA7" s="28"/>
      <c r="DDB7" s="28"/>
      <c r="DDC7" s="28"/>
      <c r="DDD7" s="28"/>
      <c r="DDE7" s="325"/>
      <c r="DDF7" s="325"/>
      <c r="DDG7" s="28"/>
      <c r="DDH7" s="28"/>
      <c r="DDI7" s="28"/>
      <c r="DDJ7" s="28"/>
      <c r="DDK7" s="28"/>
      <c r="DDL7" s="28"/>
      <c r="DDM7" s="28"/>
      <c r="DDN7" s="28"/>
      <c r="DDO7" s="325"/>
      <c r="DDP7" s="325"/>
      <c r="DDQ7" s="28"/>
      <c r="DDR7" s="28"/>
      <c r="DDS7" s="28"/>
      <c r="DDT7" s="28"/>
      <c r="DDU7" s="28"/>
      <c r="DDV7" s="28"/>
      <c r="DDW7" s="28"/>
      <c r="DDX7" s="28"/>
      <c r="DDY7" s="325"/>
      <c r="DDZ7" s="325"/>
      <c r="DEA7" s="28"/>
      <c r="DEB7" s="28"/>
      <c r="DEC7" s="28"/>
      <c r="DED7" s="28"/>
      <c r="DEE7" s="28"/>
      <c r="DEF7" s="28"/>
      <c r="DEG7" s="28"/>
      <c r="DEH7" s="28"/>
      <c r="DEI7" s="325"/>
      <c r="DEJ7" s="325"/>
      <c r="DEK7" s="28"/>
      <c r="DEL7" s="28"/>
      <c r="DEM7" s="28"/>
      <c r="DEN7" s="28"/>
      <c r="DEO7" s="28"/>
      <c r="DEP7" s="28"/>
      <c r="DEQ7" s="28"/>
      <c r="DER7" s="28"/>
      <c r="DES7" s="325"/>
      <c r="DET7" s="325"/>
      <c r="DEU7" s="28"/>
      <c r="DEV7" s="28"/>
      <c r="DEW7" s="28"/>
      <c r="DEX7" s="28"/>
      <c r="DEY7" s="28"/>
      <c r="DEZ7" s="28"/>
      <c r="DFA7" s="28"/>
      <c r="DFB7" s="28"/>
      <c r="DFC7" s="325"/>
      <c r="DFD7" s="325"/>
      <c r="DFE7" s="28"/>
      <c r="DFF7" s="28"/>
      <c r="DFG7" s="28"/>
      <c r="DFH7" s="28"/>
      <c r="DFI7" s="28"/>
      <c r="DFJ7" s="28"/>
      <c r="DFK7" s="28"/>
      <c r="DFL7" s="28"/>
      <c r="DFM7" s="325"/>
      <c r="DFN7" s="325"/>
      <c r="DFO7" s="28"/>
      <c r="DFP7" s="28"/>
      <c r="DFQ7" s="28"/>
      <c r="DFR7" s="28"/>
      <c r="DFS7" s="28"/>
      <c r="DFT7" s="28"/>
      <c r="DFU7" s="28"/>
      <c r="DFV7" s="28"/>
      <c r="DFW7" s="325"/>
      <c r="DFX7" s="325"/>
      <c r="DFY7" s="28"/>
      <c r="DFZ7" s="28"/>
      <c r="DGA7" s="28"/>
      <c r="DGB7" s="28"/>
      <c r="DGC7" s="28"/>
      <c r="DGD7" s="28"/>
      <c r="DGE7" s="28"/>
      <c r="DGF7" s="28"/>
      <c r="DGG7" s="325"/>
      <c r="DGH7" s="325"/>
      <c r="DGI7" s="28"/>
      <c r="DGJ7" s="28"/>
      <c r="DGK7" s="28"/>
      <c r="DGL7" s="28"/>
      <c r="DGM7" s="28"/>
      <c r="DGN7" s="28"/>
      <c r="DGO7" s="28"/>
      <c r="DGP7" s="28"/>
      <c r="DGQ7" s="325"/>
      <c r="DGR7" s="325"/>
      <c r="DGS7" s="28"/>
      <c r="DGT7" s="28"/>
      <c r="DGU7" s="28"/>
      <c r="DGV7" s="28"/>
      <c r="DGW7" s="28"/>
      <c r="DGX7" s="28"/>
      <c r="DGY7" s="28"/>
      <c r="DGZ7" s="28"/>
      <c r="DHA7" s="325"/>
      <c r="DHB7" s="325"/>
      <c r="DHC7" s="28"/>
      <c r="DHD7" s="28"/>
      <c r="DHE7" s="28"/>
      <c r="DHF7" s="28"/>
      <c r="DHG7" s="28"/>
      <c r="DHH7" s="28"/>
      <c r="DHI7" s="28"/>
      <c r="DHJ7" s="28"/>
      <c r="DHK7" s="325"/>
      <c r="DHL7" s="325"/>
      <c r="DHM7" s="28"/>
      <c r="DHN7" s="28"/>
      <c r="DHO7" s="28"/>
      <c r="DHP7" s="28"/>
      <c r="DHQ7" s="28"/>
      <c r="DHR7" s="28"/>
      <c r="DHS7" s="28"/>
      <c r="DHT7" s="28"/>
      <c r="DHU7" s="325"/>
      <c r="DHV7" s="325"/>
      <c r="DHW7" s="28"/>
      <c r="DHX7" s="28"/>
      <c r="DHY7" s="28"/>
      <c r="DHZ7" s="28"/>
      <c r="DIA7" s="28"/>
      <c r="DIB7" s="28"/>
      <c r="DIC7" s="28"/>
      <c r="DID7" s="28"/>
      <c r="DIE7" s="325"/>
      <c r="DIF7" s="325"/>
      <c r="DIG7" s="28"/>
      <c r="DIH7" s="28"/>
      <c r="DII7" s="28"/>
      <c r="DIJ7" s="28"/>
      <c r="DIK7" s="28"/>
      <c r="DIL7" s="28"/>
      <c r="DIM7" s="28"/>
      <c r="DIN7" s="28"/>
      <c r="DIO7" s="325"/>
      <c r="DIP7" s="325"/>
      <c r="DIQ7" s="28"/>
      <c r="DIR7" s="28"/>
      <c r="DIS7" s="28"/>
      <c r="DIT7" s="28"/>
      <c r="DIU7" s="28"/>
      <c r="DIV7" s="28"/>
      <c r="DIW7" s="28"/>
      <c r="DIX7" s="28"/>
      <c r="DIY7" s="325"/>
      <c r="DIZ7" s="325"/>
      <c r="DJA7" s="28"/>
      <c r="DJB7" s="28"/>
      <c r="DJC7" s="28"/>
      <c r="DJD7" s="28"/>
      <c r="DJE7" s="28"/>
      <c r="DJF7" s="28"/>
      <c r="DJG7" s="28"/>
      <c r="DJH7" s="28"/>
      <c r="DJI7" s="325"/>
      <c r="DJJ7" s="325"/>
      <c r="DJK7" s="28"/>
      <c r="DJL7" s="28"/>
      <c r="DJM7" s="28"/>
      <c r="DJN7" s="28"/>
      <c r="DJO7" s="28"/>
      <c r="DJP7" s="28"/>
      <c r="DJQ7" s="28"/>
      <c r="DJR7" s="28"/>
      <c r="DJS7" s="325"/>
      <c r="DJT7" s="325"/>
      <c r="DJU7" s="28"/>
      <c r="DJV7" s="28"/>
      <c r="DJW7" s="28"/>
      <c r="DJX7" s="28"/>
      <c r="DJY7" s="28"/>
      <c r="DJZ7" s="28"/>
      <c r="DKA7" s="28"/>
      <c r="DKB7" s="28"/>
      <c r="DKC7" s="325"/>
      <c r="DKD7" s="325"/>
      <c r="DKE7" s="28"/>
      <c r="DKF7" s="28"/>
      <c r="DKG7" s="28"/>
      <c r="DKH7" s="28"/>
      <c r="DKI7" s="28"/>
      <c r="DKJ7" s="28"/>
      <c r="DKK7" s="28"/>
      <c r="DKL7" s="28"/>
      <c r="DKM7" s="325"/>
      <c r="DKN7" s="325"/>
      <c r="DKO7" s="28"/>
      <c r="DKP7" s="28"/>
      <c r="DKQ7" s="28"/>
      <c r="DKR7" s="28"/>
      <c r="DKS7" s="28"/>
      <c r="DKT7" s="28"/>
      <c r="DKU7" s="28"/>
      <c r="DKV7" s="28"/>
      <c r="DKW7" s="325"/>
      <c r="DKX7" s="325"/>
      <c r="DKY7" s="28"/>
      <c r="DKZ7" s="28"/>
      <c r="DLA7" s="28"/>
      <c r="DLB7" s="28"/>
      <c r="DLC7" s="28"/>
      <c r="DLD7" s="28"/>
      <c r="DLE7" s="28"/>
      <c r="DLF7" s="28"/>
      <c r="DLG7" s="325"/>
      <c r="DLH7" s="325"/>
      <c r="DLI7" s="28"/>
      <c r="DLJ7" s="28"/>
      <c r="DLK7" s="28"/>
      <c r="DLL7" s="28"/>
      <c r="DLM7" s="28"/>
      <c r="DLN7" s="28"/>
      <c r="DLO7" s="28"/>
      <c r="DLP7" s="28"/>
      <c r="DLQ7" s="325"/>
      <c r="DLR7" s="325"/>
      <c r="DLS7" s="28"/>
      <c r="DLT7" s="28"/>
      <c r="DLU7" s="28"/>
      <c r="DLV7" s="28"/>
      <c r="DLW7" s="28"/>
      <c r="DLX7" s="28"/>
      <c r="DLY7" s="28"/>
      <c r="DLZ7" s="28"/>
      <c r="DMA7" s="325"/>
      <c r="DMB7" s="325"/>
      <c r="DMC7" s="28"/>
      <c r="DMD7" s="28"/>
      <c r="DME7" s="28"/>
      <c r="DMF7" s="28"/>
      <c r="DMG7" s="28"/>
      <c r="DMH7" s="28"/>
      <c r="DMI7" s="28"/>
      <c r="DMJ7" s="28"/>
      <c r="DMK7" s="325"/>
      <c r="DML7" s="325"/>
      <c r="DMM7" s="28"/>
      <c r="DMN7" s="28"/>
      <c r="DMO7" s="28"/>
      <c r="DMP7" s="28"/>
      <c r="DMQ7" s="28"/>
      <c r="DMR7" s="28"/>
      <c r="DMS7" s="28"/>
      <c r="DMT7" s="28"/>
      <c r="DMU7" s="325"/>
      <c r="DMV7" s="325"/>
      <c r="DMW7" s="28"/>
      <c r="DMX7" s="28"/>
      <c r="DMY7" s="28"/>
      <c r="DMZ7" s="28"/>
      <c r="DNA7" s="28"/>
      <c r="DNB7" s="28"/>
      <c r="DNC7" s="28"/>
      <c r="DND7" s="28"/>
      <c r="DNE7" s="325"/>
      <c r="DNF7" s="325"/>
      <c r="DNG7" s="28"/>
      <c r="DNH7" s="28"/>
      <c r="DNI7" s="28"/>
      <c r="DNJ7" s="28"/>
      <c r="DNK7" s="28"/>
      <c r="DNL7" s="28"/>
      <c r="DNM7" s="28"/>
      <c r="DNN7" s="28"/>
      <c r="DNO7" s="325"/>
      <c r="DNP7" s="325"/>
      <c r="DNQ7" s="28"/>
      <c r="DNR7" s="28"/>
      <c r="DNS7" s="28"/>
      <c r="DNT7" s="28"/>
      <c r="DNU7" s="28"/>
      <c r="DNV7" s="28"/>
      <c r="DNW7" s="28"/>
      <c r="DNX7" s="28"/>
      <c r="DNY7" s="325"/>
      <c r="DNZ7" s="325"/>
      <c r="DOA7" s="28"/>
      <c r="DOB7" s="28"/>
      <c r="DOC7" s="28"/>
      <c r="DOD7" s="28"/>
      <c r="DOE7" s="28"/>
      <c r="DOF7" s="28"/>
      <c r="DOG7" s="28"/>
      <c r="DOH7" s="28"/>
      <c r="DOI7" s="325"/>
      <c r="DOJ7" s="325"/>
      <c r="DOK7" s="28"/>
      <c r="DOL7" s="28"/>
      <c r="DOM7" s="28"/>
      <c r="DON7" s="28"/>
      <c r="DOO7" s="28"/>
      <c r="DOP7" s="28"/>
      <c r="DOQ7" s="28"/>
      <c r="DOR7" s="28"/>
      <c r="DOS7" s="325"/>
      <c r="DOT7" s="325"/>
      <c r="DOU7" s="28"/>
      <c r="DOV7" s="28"/>
      <c r="DOW7" s="28"/>
      <c r="DOX7" s="28"/>
      <c r="DOY7" s="28"/>
      <c r="DOZ7" s="28"/>
      <c r="DPA7" s="28"/>
      <c r="DPB7" s="28"/>
      <c r="DPC7" s="325"/>
      <c r="DPD7" s="325"/>
      <c r="DPE7" s="28"/>
      <c r="DPF7" s="28"/>
      <c r="DPG7" s="28"/>
      <c r="DPH7" s="28"/>
      <c r="DPI7" s="28"/>
      <c r="DPJ7" s="28"/>
      <c r="DPK7" s="28"/>
      <c r="DPL7" s="28"/>
      <c r="DPM7" s="325"/>
      <c r="DPN7" s="325"/>
      <c r="DPO7" s="28"/>
      <c r="DPP7" s="28"/>
      <c r="DPQ7" s="28"/>
      <c r="DPR7" s="28"/>
      <c r="DPS7" s="28"/>
      <c r="DPT7" s="28"/>
      <c r="DPU7" s="28"/>
      <c r="DPV7" s="28"/>
      <c r="DPW7" s="325"/>
      <c r="DPX7" s="325"/>
      <c r="DPY7" s="28"/>
      <c r="DPZ7" s="28"/>
      <c r="DQA7" s="28"/>
      <c r="DQB7" s="28"/>
      <c r="DQC7" s="28"/>
      <c r="DQD7" s="28"/>
      <c r="DQE7" s="28"/>
      <c r="DQF7" s="28"/>
      <c r="DQG7" s="325"/>
      <c r="DQH7" s="325"/>
      <c r="DQI7" s="28"/>
      <c r="DQJ7" s="28"/>
      <c r="DQK7" s="28"/>
      <c r="DQL7" s="28"/>
      <c r="DQM7" s="28"/>
      <c r="DQN7" s="28"/>
      <c r="DQO7" s="28"/>
      <c r="DQP7" s="28"/>
      <c r="DQQ7" s="325"/>
      <c r="DQR7" s="325"/>
      <c r="DQS7" s="28"/>
      <c r="DQT7" s="28"/>
      <c r="DQU7" s="28"/>
      <c r="DQV7" s="28"/>
      <c r="DQW7" s="28"/>
      <c r="DQX7" s="28"/>
      <c r="DQY7" s="28"/>
      <c r="DQZ7" s="28"/>
      <c r="DRA7" s="325"/>
      <c r="DRB7" s="325"/>
      <c r="DRC7" s="28"/>
      <c r="DRD7" s="28"/>
      <c r="DRE7" s="28"/>
      <c r="DRF7" s="28"/>
      <c r="DRG7" s="28"/>
      <c r="DRH7" s="28"/>
      <c r="DRI7" s="28"/>
      <c r="DRJ7" s="28"/>
      <c r="DRK7" s="325"/>
      <c r="DRL7" s="325"/>
      <c r="DRM7" s="28"/>
      <c r="DRN7" s="28"/>
      <c r="DRO7" s="28"/>
      <c r="DRP7" s="28"/>
      <c r="DRQ7" s="28"/>
      <c r="DRR7" s="28"/>
      <c r="DRS7" s="28"/>
      <c r="DRT7" s="28"/>
      <c r="DRU7" s="325"/>
      <c r="DRV7" s="325"/>
      <c r="DRW7" s="28"/>
      <c r="DRX7" s="28"/>
      <c r="DRY7" s="28"/>
      <c r="DRZ7" s="28"/>
      <c r="DSA7" s="28"/>
      <c r="DSB7" s="28"/>
      <c r="DSC7" s="28"/>
      <c r="DSD7" s="28"/>
      <c r="DSE7" s="325"/>
      <c r="DSF7" s="325"/>
      <c r="DSG7" s="28"/>
      <c r="DSH7" s="28"/>
      <c r="DSI7" s="28"/>
      <c r="DSJ7" s="28"/>
      <c r="DSK7" s="28"/>
      <c r="DSL7" s="28"/>
      <c r="DSM7" s="28"/>
      <c r="DSN7" s="28"/>
      <c r="DSO7" s="325"/>
      <c r="DSP7" s="325"/>
      <c r="DSQ7" s="28"/>
      <c r="DSR7" s="28"/>
      <c r="DSS7" s="28"/>
      <c r="DST7" s="28"/>
      <c r="DSU7" s="28"/>
      <c r="DSV7" s="28"/>
      <c r="DSW7" s="28"/>
      <c r="DSX7" s="28"/>
      <c r="DSY7" s="325"/>
      <c r="DSZ7" s="325"/>
      <c r="DTA7" s="28"/>
      <c r="DTB7" s="28"/>
      <c r="DTC7" s="28"/>
      <c r="DTD7" s="28"/>
      <c r="DTE7" s="28"/>
      <c r="DTF7" s="28"/>
      <c r="DTG7" s="28"/>
      <c r="DTH7" s="28"/>
      <c r="DTI7" s="325"/>
      <c r="DTJ7" s="325"/>
      <c r="DTK7" s="28"/>
      <c r="DTL7" s="28"/>
      <c r="DTM7" s="28"/>
      <c r="DTN7" s="28"/>
      <c r="DTO7" s="28"/>
      <c r="DTP7" s="28"/>
      <c r="DTQ7" s="28"/>
      <c r="DTR7" s="28"/>
      <c r="DTS7" s="325"/>
      <c r="DTT7" s="325"/>
      <c r="DTU7" s="28"/>
      <c r="DTV7" s="28"/>
      <c r="DTW7" s="28"/>
      <c r="DTX7" s="28"/>
      <c r="DTY7" s="28"/>
      <c r="DTZ7" s="28"/>
      <c r="DUA7" s="28"/>
      <c r="DUB7" s="28"/>
      <c r="DUC7" s="325"/>
      <c r="DUD7" s="325"/>
      <c r="DUE7" s="28"/>
      <c r="DUF7" s="28"/>
      <c r="DUG7" s="28"/>
      <c r="DUH7" s="28"/>
      <c r="DUI7" s="28"/>
      <c r="DUJ7" s="28"/>
      <c r="DUK7" s="28"/>
      <c r="DUL7" s="28"/>
      <c r="DUM7" s="325"/>
      <c r="DUN7" s="325"/>
      <c r="DUO7" s="28"/>
      <c r="DUP7" s="28"/>
      <c r="DUQ7" s="28"/>
      <c r="DUR7" s="28"/>
      <c r="DUS7" s="28"/>
      <c r="DUT7" s="28"/>
      <c r="DUU7" s="28"/>
      <c r="DUV7" s="28"/>
      <c r="DUW7" s="325"/>
      <c r="DUX7" s="325"/>
      <c r="DUY7" s="28"/>
      <c r="DUZ7" s="28"/>
      <c r="DVA7" s="28"/>
      <c r="DVB7" s="28"/>
      <c r="DVC7" s="28"/>
      <c r="DVD7" s="28"/>
      <c r="DVE7" s="28"/>
      <c r="DVF7" s="28"/>
      <c r="DVG7" s="325"/>
      <c r="DVH7" s="325"/>
      <c r="DVI7" s="28"/>
      <c r="DVJ7" s="28"/>
      <c r="DVK7" s="28"/>
      <c r="DVL7" s="28"/>
      <c r="DVM7" s="28"/>
      <c r="DVN7" s="28"/>
      <c r="DVO7" s="28"/>
      <c r="DVP7" s="28"/>
      <c r="DVQ7" s="325"/>
      <c r="DVR7" s="325"/>
      <c r="DVS7" s="28"/>
      <c r="DVT7" s="28"/>
      <c r="DVU7" s="28"/>
      <c r="DVV7" s="28"/>
      <c r="DVW7" s="28"/>
      <c r="DVX7" s="28"/>
      <c r="DVY7" s="28"/>
      <c r="DVZ7" s="28"/>
      <c r="DWA7" s="325"/>
      <c r="DWB7" s="325"/>
      <c r="DWC7" s="28"/>
      <c r="DWD7" s="28"/>
      <c r="DWE7" s="28"/>
      <c r="DWF7" s="28"/>
      <c r="DWG7" s="28"/>
      <c r="DWH7" s="28"/>
      <c r="DWI7" s="28"/>
      <c r="DWJ7" s="28"/>
      <c r="DWK7" s="325"/>
      <c r="DWL7" s="325"/>
      <c r="DWM7" s="28"/>
      <c r="DWN7" s="28"/>
      <c r="DWO7" s="28"/>
      <c r="DWP7" s="28"/>
      <c r="DWQ7" s="28"/>
      <c r="DWR7" s="28"/>
      <c r="DWS7" s="28"/>
      <c r="DWT7" s="28"/>
      <c r="DWU7" s="325"/>
      <c r="DWV7" s="325"/>
      <c r="DWW7" s="28"/>
      <c r="DWX7" s="28"/>
      <c r="DWY7" s="28"/>
      <c r="DWZ7" s="28"/>
      <c r="DXA7" s="28"/>
      <c r="DXB7" s="28"/>
      <c r="DXC7" s="28"/>
      <c r="DXD7" s="28"/>
      <c r="DXE7" s="325"/>
      <c r="DXF7" s="325"/>
      <c r="DXG7" s="28"/>
      <c r="DXH7" s="28"/>
      <c r="DXI7" s="28"/>
      <c r="DXJ7" s="28"/>
      <c r="DXK7" s="28"/>
      <c r="DXL7" s="28"/>
      <c r="DXM7" s="28"/>
      <c r="DXN7" s="28"/>
      <c r="DXO7" s="325"/>
      <c r="DXP7" s="325"/>
      <c r="DXQ7" s="28"/>
      <c r="DXR7" s="28"/>
      <c r="DXS7" s="28"/>
      <c r="DXT7" s="28"/>
      <c r="DXU7" s="28"/>
      <c r="DXV7" s="28"/>
      <c r="DXW7" s="28"/>
      <c r="DXX7" s="28"/>
      <c r="DXY7" s="325"/>
      <c r="DXZ7" s="325"/>
      <c r="DYA7" s="28"/>
      <c r="DYB7" s="28"/>
      <c r="DYC7" s="28"/>
      <c r="DYD7" s="28"/>
      <c r="DYE7" s="28"/>
      <c r="DYF7" s="28"/>
      <c r="DYG7" s="28"/>
      <c r="DYH7" s="28"/>
      <c r="DYI7" s="325"/>
      <c r="DYJ7" s="325"/>
      <c r="DYK7" s="28"/>
      <c r="DYL7" s="28"/>
      <c r="DYM7" s="28"/>
      <c r="DYN7" s="28"/>
      <c r="DYO7" s="28"/>
      <c r="DYP7" s="28"/>
      <c r="DYQ7" s="28"/>
      <c r="DYR7" s="28"/>
      <c r="DYS7" s="325"/>
      <c r="DYT7" s="325"/>
      <c r="DYU7" s="28"/>
      <c r="DYV7" s="28"/>
      <c r="DYW7" s="28"/>
      <c r="DYX7" s="28"/>
      <c r="DYY7" s="28"/>
      <c r="DYZ7" s="28"/>
      <c r="DZA7" s="28"/>
      <c r="DZB7" s="28"/>
      <c r="DZC7" s="325"/>
      <c r="DZD7" s="325"/>
      <c r="DZE7" s="28"/>
      <c r="DZF7" s="28"/>
      <c r="DZG7" s="28"/>
      <c r="DZH7" s="28"/>
      <c r="DZI7" s="28"/>
      <c r="DZJ7" s="28"/>
      <c r="DZK7" s="28"/>
      <c r="DZL7" s="28"/>
      <c r="DZM7" s="325"/>
      <c r="DZN7" s="325"/>
      <c r="DZO7" s="28"/>
      <c r="DZP7" s="28"/>
      <c r="DZQ7" s="28"/>
      <c r="DZR7" s="28"/>
      <c r="DZS7" s="28"/>
      <c r="DZT7" s="28"/>
      <c r="DZU7" s="28"/>
      <c r="DZV7" s="28"/>
      <c r="DZW7" s="325"/>
      <c r="DZX7" s="325"/>
      <c r="DZY7" s="28"/>
      <c r="DZZ7" s="28"/>
      <c r="EAA7" s="28"/>
      <c r="EAB7" s="28"/>
      <c r="EAC7" s="28"/>
      <c r="EAD7" s="28"/>
      <c r="EAE7" s="28"/>
      <c r="EAF7" s="28"/>
      <c r="EAG7" s="325"/>
      <c r="EAH7" s="325"/>
      <c r="EAI7" s="28"/>
      <c r="EAJ7" s="28"/>
      <c r="EAK7" s="28"/>
      <c r="EAL7" s="28"/>
      <c r="EAM7" s="28"/>
      <c r="EAN7" s="28"/>
      <c r="EAO7" s="28"/>
      <c r="EAP7" s="28"/>
      <c r="EAQ7" s="325"/>
      <c r="EAR7" s="325"/>
      <c r="EAS7" s="28"/>
      <c r="EAT7" s="28"/>
      <c r="EAU7" s="28"/>
      <c r="EAV7" s="28"/>
      <c r="EAW7" s="28"/>
      <c r="EAX7" s="28"/>
      <c r="EAY7" s="28"/>
      <c r="EAZ7" s="28"/>
      <c r="EBA7" s="325"/>
      <c r="EBB7" s="325"/>
      <c r="EBC7" s="28"/>
      <c r="EBD7" s="28"/>
      <c r="EBE7" s="28"/>
      <c r="EBF7" s="28"/>
      <c r="EBG7" s="28"/>
      <c r="EBH7" s="28"/>
      <c r="EBI7" s="28"/>
      <c r="EBJ7" s="28"/>
      <c r="EBK7" s="325"/>
      <c r="EBL7" s="325"/>
      <c r="EBM7" s="28"/>
      <c r="EBN7" s="28"/>
      <c r="EBO7" s="28"/>
      <c r="EBP7" s="28"/>
      <c r="EBQ7" s="28"/>
      <c r="EBR7" s="28"/>
      <c r="EBS7" s="28"/>
      <c r="EBT7" s="28"/>
      <c r="EBU7" s="325"/>
      <c r="EBV7" s="325"/>
      <c r="EBW7" s="28"/>
      <c r="EBX7" s="28"/>
      <c r="EBY7" s="28"/>
      <c r="EBZ7" s="28"/>
      <c r="ECA7" s="28"/>
      <c r="ECB7" s="28"/>
      <c r="ECC7" s="28"/>
      <c r="ECD7" s="28"/>
      <c r="ECE7" s="325"/>
      <c r="ECF7" s="325"/>
      <c r="ECG7" s="28"/>
      <c r="ECH7" s="28"/>
      <c r="ECI7" s="28"/>
      <c r="ECJ7" s="28"/>
      <c r="ECK7" s="28"/>
      <c r="ECL7" s="28"/>
      <c r="ECM7" s="28"/>
      <c r="ECN7" s="28"/>
      <c r="ECO7" s="325"/>
      <c r="ECP7" s="325"/>
      <c r="ECQ7" s="28"/>
      <c r="ECR7" s="28"/>
      <c r="ECS7" s="28"/>
      <c r="ECT7" s="28"/>
      <c r="ECU7" s="28"/>
      <c r="ECV7" s="28"/>
      <c r="ECW7" s="28"/>
      <c r="ECX7" s="28"/>
      <c r="ECY7" s="325"/>
      <c r="ECZ7" s="325"/>
      <c r="EDA7" s="28"/>
      <c r="EDB7" s="28"/>
      <c r="EDC7" s="28"/>
      <c r="EDD7" s="28"/>
      <c r="EDE7" s="28"/>
      <c r="EDF7" s="28"/>
      <c r="EDG7" s="28"/>
      <c r="EDH7" s="28"/>
      <c r="EDI7" s="325"/>
      <c r="EDJ7" s="325"/>
      <c r="EDK7" s="28"/>
      <c r="EDL7" s="28"/>
      <c r="EDM7" s="28"/>
      <c r="EDN7" s="28"/>
      <c r="EDO7" s="28"/>
      <c r="EDP7" s="28"/>
      <c r="EDQ7" s="28"/>
      <c r="EDR7" s="28"/>
      <c r="EDS7" s="325"/>
      <c r="EDT7" s="325"/>
      <c r="EDU7" s="28"/>
      <c r="EDV7" s="28"/>
      <c r="EDW7" s="28"/>
      <c r="EDX7" s="28"/>
      <c r="EDY7" s="28"/>
      <c r="EDZ7" s="28"/>
      <c r="EEA7" s="28"/>
      <c r="EEB7" s="28"/>
      <c r="EEC7" s="325"/>
      <c r="EED7" s="325"/>
      <c r="EEE7" s="28"/>
      <c r="EEF7" s="28"/>
      <c r="EEG7" s="28"/>
      <c r="EEH7" s="28"/>
      <c r="EEI7" s="28"/>
      <c r="EEJ7" s="28"/>
      <c r="EEK7" s="28"/>
      <c r="EEL7" s="28"/>
      <c r="EEM7" s="325"/>
      <c r="EEN7" s="325"/>
      <c r="EEO7" s="28"/>
      <c r="EEP7" s="28"/>
      <c r="EEQ7" s="28"/>
      <c r="EER7" s="28"/>
      <c r="EES7" s="28"/>
      <c r="EET7" s="28"/>
      <c r="EEU7" s="28"/>
      <c r="EEV7" s="28"/>
      <c r="EEW7" s="325"/>
      <c r="EEX7" s="325"/>
      <c r="EEY7" s="28"/>
      <c r="EEZ7" s="28"/>
      <c r="EFA7" s="28"/>
      <c r="EFB7" s="28"/>
      <c r="EFC7" s="28"/>
      <c r="EFD7" s="28"/>
      <c r="EFE7" s="28"/>
      <c r="EFF7" s="28"/>
      <c r="EFG7" s="325"/>
      <c r="EFH7" s="325"/>
      <c r="EFI7" s="28"/>
      <c r="EFJ7" s="28"/>
      <c r="EFK7" s="28"/>
      <c r="EFL7" s="28"/>
      <c r="EFM7" s="28"/>
      <c r="EFN7" s="28"/>
      <c r="EFO7" s="28"/>
      <c r="EFP7" s="28"/>
      <c r="EFQ7" s="325"/>
      <c r="EFR7" s="325"/>
      <c r="EFS7" s="28"/>
      <c r="EFT7" s="28"/>
      <c r="EFU7" s="28"/>
      <c r="EFV7" s="28"/>
      <c r="EFW7" s="28"/>
      <c r="EFX7" s="28"/>
      <c r="EFY7" s="28"/>
      <c r="EFZ7" s="28"/>
      <c r="EGA7" s="325"/>
      <c r="EGB7" s="325"/>
      <c r="EGC7" s="28"/>
      <c r="EGD7" s="28"/>
      <c r="EGE7" s="28"/>
      <c r="EGF7" s="28"/>
      <c r="EGG7" s="28"/>
      <c r="EGH7" s="28"/>
      <c r="EGI7" s="28"/>
      <c r="EGJ7" s="28"/>
      <c r="EGK7" s="325"/>
      <c r="EGL7" s="325"/>
      <c r="EGM7" s="28"/>
      <c r="EGN7" s="28"/>
      <c r="EGO7" s="28"/>
      <c r="EGP7" s="28"/>
      <c r="EGQ7" s="28"/>
      <c r="EGR7" s="28"/>
      <c r="EGS7" s="28"/>
      <c r="EGT7" s="28"/>
      <c r="EGU7" s="325"/>
      <c r="EGV7" s="325"/>
      <c r="EGW7" s="28"/>
      <c r="EGX7" s="28"/>
      <c r="EGY7" s="28"/>
      <c r="EGZ7" s="28"/>
      <c r="EHA7" s="28"/>
      <c r="EHB7" s="28"/>
      <c r="EHC7" s="28"/>
      <c r="EHD7" s="28"/>
      <c r="EHE7" s="325"/>
      <c r="EHF7" s="325"/>
      <c r="EHG7" s="28"/>
      <c r="EHH7" s="28"/>
      <c r="EHI7" s="28"/>
      <c r="EHJ7" s="28"/>
      <c r="EHK7" s="28"/>
      <c r="EHL7" s="28"/>
      <c r="EHM7" s="28"/>
      <c r="EHN7" s="28"/>
      <c r="EHO7" s="325"/>
      <c r="EHP7" s="325"/>
      <c r="EHQ7" s="28"/>
      <c r="EHR7" s="28"/>
      <c r="EHS7" s="28"/>
      <c r="EHT7" s="28"/>
      <c r="EHU7" s="28"/>
      <c r="EHV7" s="28"/>
      <c r="EHW7" s="28"/>
      <c r="EHX7" s="28"/>
      <c r="EHY7" s="325"/>
      <c r="EHZ7" s="325"/>
      <c r="EIA7" s="28"/>
      <c r="EIB7" s="28"/>
      <c r="EIC7" s="28"/>
      <c r="EID7" s="28"/>
      <c r="EIE7" s="28"/>
      <c r="EIF7" s="28"/>
      <c r="EIG7" s="28"/>
      <c r="EIH7" s="28"/>
      <c r="EII7" s="325"/>
      <c r="EIJ7" s="325"/>
      <c r="EIK7" s="28"/>
      <c r="EIL7" s="28"/>
      <c r="EIM7" s="28"/>
      <c r="EIN7" s="28"/>
      <c r="EIO7" s="28"/>
      <c r="EIP7" s="28"/>
      <c r="EIQ7" s="28"/>
      <c r="EIR7" s="28"/>
      <c r="EIS7" s="325"/>
      <c r="EIT7" s="325"/>
      <c r="EIU7" s="28"/>
      <c r="EIV7" s="28"/>
      <c r="EIW7" s="28"/>
      <c r="EIX7" s="28"/>
      <c r="EIY7" s="28"/>
      <c r="EIZ7" s="28"/>
      <c r="EJA7" s="28"/>
      <c r="EJB7" s="28"/>
      <c r="EJC7" s="325"/>
      <c r="EJD7" s="325"/>
      <c r="EJE7" s="28"/>
      <c r="EJF7" s="28"/>
      <c r="EJG7" s="28"/>
      <c r="EJH7" s="28"/>
      <c r="EJI7" s="28"/>
      <c r="EJJ7" s="28"/>
      <c r="EJK7" s="28"/>
      <c r="EJL7" s="28"/>
      <c r="EJM7" s="325"/>
      <c r="EJN7" s="325"/>
      <c r="EJO7" s="28"/>
      <c r="EJP7" s="28"/>
      <c r="EJQ7" s="28"/>
      <c r="EJR7" s="28"/>
      <c r="EJS7" s="28"/>
      <c r="EJT7" s="28"/>
      <c r="EJU7" s="28"/>
      <c r="EJV7" s="28"/>
      <c r="EJW7" s="325"/>
      <c r="EJX7" s="325"/>
      <c r="EJY7" s="28"/>
      <c r="EJZ7" s="28"/>
      <c r="EKA7" s="28"/>
      <c r="EKB7" s="28"/>
      <c r="EKC7" s="28"/>
      <c r="EKD7" s="28"/>
      <c r="EKE7" s="28"/>
      <c r="EKF7" s="28"/>
      <c r="EKG7" s="325"/>
      <c r="EKH7" s="325"/>
      <c r="EKI7" s="28"/>
      <c r="EKJ7" s="28"/>
      <c r="EKK7" s="28"/>
      <c r="EKL7" s="28"/>
      <c r="EKM7" s="28"/>
      <c r="EKN7" s="28"/>
      <c r="EKO7" s="28"/>
      <c r="EKP7" s="28"/>
      <c r="EKQ7" s="325"/>
      <c r="EKR7" s="325"/>
      <c r="EKS7" s="28"/>
      <c r="EKT7" s="28"/>
      <c r="EKU7" s="28"/>
      <c r="EKV7" s="28"/>
      <c r="EKW7" s="28"/>
      <c r="EKX7" s="28"/>
      <c r="EKY7" s="28"/>
      <c r="EKZ7" s="28"/>
      <c r="ELA7" s="325"/>
      <c r="ELB7" s="325"/>
      <c r="ELC7" s="28"/>
      <c r="ELD7" s="28"/>
      <c r="ELE7" s="28"/>
      <c r="ELF7" s="28"/>
      <c r="ELG7" s="28"/>
      <c r="ELH7" s="28"/>
      <c r="ELI7" s="28"/>
      <c r="ELJ7" s="28"/>
      <c r="ELK7" s="325"/>
      <c r="ELL7" s="325"/>
      <c r="ELM7" s="28"/>
      <c r="ELN7" s="28"/>
      <c r="ELO7" s="28"/>
      <c r="ELP7" s="28"/>
      <c r="ELQ7" s="28"/>
      <c r="ELR7" s="28"/>
      <c r="ELS7" s="28"/>
      <c r="ELT7" s="28"/>
      <c r="ELU7" s="325"/>
      <c r="ELV7" s="325"/>
      <c r="ELW7" s="28"/>
      <c r="ELX7" s="28"/>
      <c r="ELY7" s="28"/>
      <c r="ELZ7" s="28"/>
      <c r="EMA7" s="28"/>
      <c r="EMB7" s="28"/>
      <c r="EMC7" s="28"/>
      <c r="EMD7" s="28"/>
      <c r="EME7" s="325"/>
      <c r="EMF7" s="325"/>
      <c r="EMG7" s="28"/>
      <c r="EMH7" s="28"/>
      <c r="EMI7" s="28"/>
      <c r="EMJ7" s="28"/>
      <c r="EMK7" s="28"/>
      <c r="EML7" s="28"/>
      <c r="EMM7" s="28"/>
      <c r="EMN7" s="28"/>
      <c r="EMO7" s="325"/>
      <c r="EMP7" s="325"/>
      <c r="EMQ7" s="28"/>
      <c r="EMR7" s="28"/>
      <c r="EMS7" s="28"/>
      <c r="EMT7" s="28"/>
      <c r="EMU7" s="28"/>
      <c r="EMV7" s="28"/>
      <c r="EMW7" s="28"/>
      <c r="EMX7" s="28"/>
      <c r="EMY7" s="325"/>
      <c r="EMZ7" s="325"/>
      <c r="ENA7" s="28"/>
      <c r="ENB7" s="28"/>
      <c r="ENC7" s="28"/>
      <c r="END7" s="28"/>
      <c r="ENE7" s="28"/>
      <c r="ENF7" s="28"/>
      <c r="ENG7" s="28"/>
      <c r="ENH7" s="28"/>
      <c r="ENI7" s="325"/>
      <c r="ENJ7" s="325"/>
      <c r="ENK7" s="28"/>
      <c r="ENL7" s="28"/>
      <c r="ENM7" s="28"/>
      <c r="ENN7" s="28"/>
      <c r="ENO7" s="28"/>
      <c r="ENP7" s="28"/>
      <c r="ENQ7" s="28"/>
      <c r="ENR7" s="28"/>
      <c r="ENS7" s="325"/>
      <c r="ENT7" s="325"/>
      <c r="ENU7" s="28"/>
      <c r="ENV7" s="28"/>
      <c r="ENW7" s="28"/>
      <c r="ENX7" s="28"/>
      <c r="ENY7" s="28"/>
      <c r="ENZ7" s="28"/>
      <c r="EOA7" s="28"/>
      <c r="EOB7" s="28"/>
      <c r="EOC7" s="325"/>
      <c r="EOD7" s="325"/>
      <c r="EOE7" s="28"/>
      <c r="EOF7" s="28"/>
      <c r="EOG7" s="28"/>
      <c r="EOH7" s="28"/>
      <c r="EOI7" s="28"/>
      <c r="EOJ7" s="28"/>
      <c r="EOK7" s="28"/>
      <c r="EOL7" s="28"/>
      <c r="EOM7" s="325"/>
      <c r="EON7" s="325"/>
      <c r="EOO7" s="28"/>
      <c r="EOP7" s="28"/>
      <c r="EOQ7" s="28"/>
      <c r="EOR7" s="28"/>
      <c r="EOS7" s="28"/>
      <c r="EOT7" s="28"/>
      <c r="EOU7" s="28"/>
      <c r="EOV7" s="28"/>
      <c r="EOW7" s="325"/>
      <c r="EOX7" s="325"/>
      <c r="EOY7" s="28"/>
      <c r="EOZ7" s="28"/>
      <c r="EPA7" s="28"/>
      <c r="EPB7" s="28"/>
      <c r="EPC7" s="28"/>
      <c r="EPD7" s="28"/>
      <c r="EPE7" s="28"/>
      <c r="EPF7" s="28"/>
      <c r="EPG7" s="325"/>
      <c r="EPH7" s="325"/>
      <c r="EPI7" s="28"/>
      <c r="EPJ7" s="28"/>
      <c r="EPK7" s="28"/>
      <c r="EPL7" s="28"/>
      <c r="EPM7" s="28"/>
      <c r="EPN7" s="28"/>
      <c r="EPO7" s="28"/>
      <c r="EPP7" s="28"/>
      <c r="EPQ7" s="325"/>
      <c r="EPR7" s="325"/>
      <c r="EPS7" s="28"/>
      <c r="EPT7" s="28"/>
      <c r="EPU7" s="28"/>
      <c r="EPV7" s="28"/>
      <c r="EPW7" s="28"/>
      <c r="EPX7" s="28"/>
      <c r="EPY7" s="28"/>
      <c r="EPZ7" s="28"/>
      <c r="EQA7" s="325"/>
      <c r="EQB7" s="325"/>
      <c r="EQC7" s="28"/>
      <c r="EQD7" s="28"/>
      <c r="EQE7" s="28"/>
      <c r="EQF7" s="28"/>
      <c r="EQG7" s="28"/>
      <c r="EQH7" s="28"/>
      <c r="EQI7" s="28"/>
      <c r="EQJ7" s="28"/>
      <c r="EQK7" s="325"/>
      <c r="EQL7" s="325"/>
      <c r="EQM7" s="28"/>
      <c r="EQN7" s="28"/>
      <c r="EQO7" s="28"/>
      <c r="EQP7" s="28"/>
      <c r="EQQ7" s="28"/>
      <c r="EQR7" s="28"/>
      <c r="EQS7" s="28"/>
      <c r="EQT7" s="28"/>
      <c r="EQU7" s="325"/>
      <c r="EQV7" s="325"/>
      <c r="EQW7" s="28"/>
      <c r="EQX7" s="28"/>
      <c r="EQY7" s="28"/>
      <c r="EQZ7" s="28"/>
      <c r="ERA7" s="28"/>
      <c r="ERB7" s="28"/>
      <c r="ERC7" s="28"/>
      <c r="ERD7" s="28"/>
      <c r="ERE7" s="325"/>
      <c r="ERF7" s="325"/>
      <c r="ERG7" s="28"/>
      <c r="ERH7" s="28"/>
      <c r="ERI7" s="28"/>
      <c r="ERJ7" s="28"/>
      <c r="ERK7" s="28"/>
      <c r="ERL7" s="28"/>
      <c r="ERM7" s="28"/>
      <c r="ERN7" s="28"/>
      <c r="ERO7" s="325"/>
      <c r="ERP7" s="325"/>
      <c r="ERQ7" s="28"/>
      <c r="ERR7" s="28"/>
      <c r="ERS7" s="28"/>
      <c r="ERT7" s="28"/>
      <c r="ERU7" s="28"/>
      <c r="ERV7" s="28"/>
      <c r="ERW7" s="28"/>
      <c r="ERX7" s="28"/>
      <c r="ERY7" s="325"/>
      <c r="ERZ7" s="325"/>
      <c r="ESA7" s="28"/>
      <c r="ESB7" s="28"/>
      <c r="ESC7" s="28"/>
      <c r="ESD7" s="28"/>
      <c r="ESE7" s="28"/>
      <c r="ESF7" s="28"/>
      <c r="ESG7" s="28"/>
      <c r="ESH7" s="28"/>
      <c r="ESI7" s="325"/>
      <c r="ESJ7" s="325"/>
      <c r="ESK7" s="28"/>
      <c r="ESL7" s="28"/>
      <c r="ESM7" s="28"/>
      <c r="ESN7" s="28"/>
      <c r="ESO7" s="28"/>
      <c r="ESP7" s="28"/>
      <c r="ESQ7" s="28"/>
      <c r="ESR7" s="28"/>
      <c r="ESS7" s="325"/>
      <c r="EST7" s="325"/>
      <c r="ESU7" s="28"/>
      <c r="ESV7" s="28"/>
      <c r="ESW7" s="28"/>
      <c r="ESX7" s="28"/>
      <c r="ESY7" s="28"/>
      <c r="ESZ7" s="28"/>
      <c r="ETA7" s="28"/>
      <c r="ETB7" s="28"/>
      <c r="ETC7" s="325"/>
      <c r="ETD7" s="325"/>
      <c r="ETE7" s="28"/>
      <c r="ETF7" s="28"/>
      <c r="ETG7" s="28"/>
      <c r="ETH7" s="28"/>
      <c r="ETI7" s="28"/>
      <c r="ETJ7" s="28"/>
      <c r="ETK7" s="28"/>
      <c r="ETL7" s="28"/>
      <c r="ETM7" s="325"/>
      <c r="ETN7" s="325"/>
      <c r="ETO7" s="28"/>
      <c r="ETP7" s="28"/>
      <c r="ETQ7" s="28"/>
      <c r="ETR7" s="28"/>
      <c r="ETS7" s="28"/>
      <c r="ETT7" s="28"/>
      <c r="ETU7" s="28"/>
      <c r="ETV7" s="28"/>
      <c r="ETW7" s="325"/>
      <c r="ETX7" s="325"/>
      <c r="ETY7" s="28"/>
      <c r="ETZ7" s="28"/>
      <c r="EUA7" s="28"/>
      <c r="EUB7" s="28"/>
      <c r="EUC7" s="28"/>
      <c r="EUD7" s="28"/>
      <c r="EUE7" s="28"/>
      <c r="EUF7" s="28"/>
      <c r="EUG7" s="325"/>
      <c r="EUH7" s="325"/>
      <c r="EUI7" s="28"/>
      <c r="EUJ7" s="28"/>
      <c r="EUK7" s="28"/>
      <c r="EUL7" s="28"/>
      <c r="EUM7" s="28"/>
      <c r="EUN7" s="28"/>
      <c r="EUO7" s="28"/>
      <c r="EUP7" s="28"/>
      <c r="EUQ7" s="325"/>
      <c r="EUR7" s="325"/>
      <c r="EUS7" s="28"/>
      <c r="EUT7" s="28"/>
      <c r="EUU7" s="28"/>
      <c r="EUV7" s="28"/>
      <c r="EUW7" s="28"/>
      <c r="EUX7" s="28"/>
      <c r="EUY7" s="28"/>
      <c r="EUZ7" s="28"/>
      <c r="EVA7" s="325"/>
      <c r="EVB7" s="325"/>
      <c r="EVC7" s="28"/>
      <c r="EVD7" s="28"/>
      <c r="EVE7" s="28"/>
      <c r="EVF7" s="28"/>
      <c r="EVG7" s="28"/>
      <c r="EVH7" s="28"/>
      <c r="EVI7" s="28"/>
      <c r="EVJ7" s="28"/>
      <c r="EVK7" s="325"/>
      <c r="EVL7" s="325"/>
      <c r="EVM7" s="28"/>
      <c r="EVN7" s="28"/>
      <c r="EVO7" s="28"/>
      <c r="EVP7" s="28"/>
      <c r="EVQ7" s="28"/>
      <c r="EVR7" s="28"/>
      <c r="EVS7" s="28"/>
      <c r="EVT7" s="28"/>
      <c r="EVU7" s="325"/>
      <c r="EVV7" s="325"/>
      <c r="EVW7" s="28"/>
      <c r="EVX7" s="28"/>
      <c r="EVY7" s="28"/>
      <c r="EVZ7" s="28"/>
      <c r="EWA7" s="28"/>
      <c r="EWB7" s="28"/>
      <c r="EWC7" s="28"/>
      <c r="EWD7" s="28"/>
      <c r="EWE7" s="325"/>
      <c r="EWF7" s="325"/>
      <c r="EWG7" s="28"/>
      <c r="EWH7" s="28"/>
      <c r="EWI7" s="28"/>
      <c r="EWJ7" s="28"/>
      <c r="EWK7" s="28"/>
      <c r="EWL7" s="28"/>
      <c r="EWM7" s="28"/>
      <c r="EWN7" s="28"/>
      <c r="EWO7" s="325"/>
      <c r="EWP7" s="325"/>
      <c r="EWQ7" s="28"/>
      <c r="EWR7" s="28"/>
      <c r="EWS7" s="28"/>
      <c r="EWT7" s="28"/>
      <c r="EWU7" s="28"/>
      <c r="EWV7" s="28"/>
      <c r="EWW7" s="28"/>
      <c r="EWX7" s="28"/>
      <c r="EWY7" s="325"/>
      <c r="EWZ7" s="325"/>
      <c r="EXA7" s="28"/>
      <c r="EXB7" s="28"/>
      <c r="EXC7" s="28"/>
      <c r="EXD7" s="28"/>
      <c r="EXE7" s="28"/>
      <c r="EXF7" s="28"/>
      <c r="EXG7" s="28"/>
      <c r="EXH7" s="28"/>
      <c r="EXI7" s="325"/>
      <c r="EXJ7" s="325"/>
      <c r="EXK7" s="28"/>
      <c r="EXL7" s="28"/>
      <c r="EXM7" s="28"/>
      <c r="EXN7" s="28"/>
      <c r="EXO7" s="28"/>
      <c r="EXP7" s="28"/>
      <c r="EXQ7" s="28"/>
      <c r="EXR7" s="28"/>
      <c r="EXS7" s="325"/>
      <c r="EXT7" s="325"/>
      <c r="EXU7" s="28"/>
      <c r="EXV7" s="28"/>
      <c r="EXW7" s="28"/>
      <c r="EXX7" s="28"/>
      <c r="EXY7" s="28"/>
      <c r="EXZ7" s="28"/>
      <c r="EYA7" s="28"/>
      <c r="EYB7" s="28"/>
      <c r="EYC7" s="325"/>
      <c r="EYD7" s="325"/>
      <c r="EYE7" s="28"/>
      <c r="EYF7" s="28"/>
      <c r="EYG7" s="28"/>
      <c r="EYH7" s="28"/>
      <c r="EYI7" s="28"/>
      <c r="EYJ7" s="28"/>
      <c r="EYK7" s="28"/>
      <c r="EYL7" s="28"/>
      <c r="EYM7" s="325"/>
      <c r="EYN7" s="325"/>
      <c r="EYO7" s="28"/>
      <c r="EYP7" s="28"/>
      <c r="EYQ7" s="28"/>
      <c r="EYR7" s="28"/>
      <c r="EYS7" s="28"/>
      <c r="EYT7" s="28"/>
      <c r="EYU7" s="28"/>
      <c r="EYV7" s="28"/>
      <c r="EYW7" s="325"/>
      <c r="EYX7" s="325"/>
      <c r="EYY7" s="28"/>
      <c r="EYZ7" s="28"/>
      <c r="EZA7" s="28"/>
      <c r="EZB7" s="28"/>
      <c r="EZC7" s="28"/>
      <c r="EZD7" s="28"/>
      <c r="EZE7" s="28"/>
      <c r="EZF7" s="28"/>
      <c r="EZG7" s="325"/>
      <c r="EZH7" s="325"/>
      <c r="EZI7" s="28"/>
      <c r="EZJ7" s="28"/>
      <c r="EZK7" s="28"/>
      <c r="EZL7" s="28"/>
      <c r="EZM7" s="28"/>
      <c r="EZN7" s="28"/>
      <c r="EZO7" s="28"/>
      <c r="EZP7" s="28"/>
      <c r="EZQ7" s="325"/>
      <c r="EZR7" s="325"/>
      <c r="EZS7" s="28"/>
      <c r="EZT7" s="28"/>
      <c r="EZU7" s="28"/>
      <c r="EZV7" s="28"/>
      <c r="EZW7" s="28"/>
      <c r="EZX7" s="28"/>
      <c r="EZY7" s="28"/>
      <c r="EZZ7" s="28"/>
      <c r="FAA7" s="325"/>
      <c r="FAB7" s="325"/>
      <c r="FAC7" s="28"/>
      <c r="FAD7" s="28"/>
      <c r="FAE7" s="28"/>
      <c r="FAF7" s="28"/>
      <c r="FAG7" s="28"/>
      <c r="FAH7" s="28"/>
      <c r="FAI7" s="28"/>
      <c r="FAJ7" s="28"/>
      <c r="FAK7" s="325"/>
      <c r="FAL7" s="325"/>
      <c r="FAM7" s="28"/>
      <c r="FAN7" s="28"/>
      <c r="FAO7" s="28"/>
      <c r="FAP7" s="28"/>
      <c r="FAQ7" s="28"/>
      <c r="FAR7" s="28"/>
      <c r="FAS7" s="28"/>
      <c r="FAT7" s="28"/>
      <c r="FAU7" s="325"/>
      <c r="FAV7" s="325"/>
      <c r="FAW7" s="28"/>
      <c r="FAX7" s="28"/>
      <c r="FAY7" s="28"/>
      <c r="FAZ7" s="28"/>
      <c r="FBA7" s="28"/>
      <c r="FBB7" s="28"/>
      <c r="FBC7" s="28"/>
      <c r="FBD7" s="28"/>
      <c r="FBE7" s="325"/>
      <c r="FBF7" s="325"/>
      <c r="FBG7" s="28"/>
      <c r="FBH7" s="28"/>
      <c r="FBI7" s="28"/>
      <c r="FBJ7" s="28"/>
      <c r="FBK7" s="28"/>
      <c r="FBL7" s="28"/>
      <c r="FBM7" s="28"/>
      <c r="FBN7" s="28"/>
      <c r="FBO7" s="325"/>
      <c r="FBP7" s="325"/>
      <c r="FBQ7" s="28"/>
      <c r="FBR7" s="28"/>
      <c r="FBS7" s="28"/>
      <c r="FBT7" s="28"/>
      <c r="FBU7" s="28"/>
      <c r="FBV7" s="28"/>
      <c r="FBW7" s="28"/>
      <c r="FBX7" s="28"/>
      <c r="FBY7" s="325"/>
      <c r="FBZ7" s="325"/>
      <c r="FCA7" s="28"/>
      <c r="FCB7" s="28"/>
      <c r="FCC7" s="28"/>
      <c r="FCD7" s="28"/>
      <c r="FCE7" s="28"/>
      <c r="FCF7" s="28"/>
      <c r="FCG7" s="28"/>
      <c r="FCH7" s="28"/>
      <c r="FCI7" s="325"/>
      <c r="FCJ7" s="325"/>
      <c r="FCK7" s="28"/>
      <c r="FCL7" s="28"/>
      <c r="FCM7" s="28"/>
      <c r="FCN7" s="28"/>
      <c r="FCO7" s="28"/>
      <c r="FCP7" s="28"/>
      <c r="FCQ7" s="28"/>
      <c r="FCR7" s="28"/>
      <c r="FCS7" s="325"/>
      <c r="FCT7" s="325"/>
      <c r="FCU7" s="28"/>
      <c r="FCV7" s="28"/>
      <c r="FCW7" s="28"/>
      <c r="FCX7" s="28"/>
      <c r="FCY7" s="28"/>
      <c r="FCZ7" s="28"/>
      <c r="FDA7" s="28"/>
      <c r="FDB7" s="28"/>
      <c r="FDC7" s="325"/>
      <c r="FDD7" s="325"/>
      <c r="FDE7" s="28"/>
      <c r="FDF7" s="28"/>
      <c r="FDG7" s="28"/>
      <c r="FDH7" s="28"/>
      <c r="FDI7" s="28"/>
      <c r="FDJ7" s="28"/>
      <c r="FDK7" s="28"/>
      <c r="FDL7" s="28"/>
      <c r="FDM7" s="325"/>
      <c r="FDN7" s="325"/>
      <c r="FDO7" s="28"/>
      <c r="FDP7" s="28"/>
      <c r="FDQ7" s="28"/>
      <c r="FDR7" s="28"/>
      <c r="FDS7" s="28"/>
      <c r="FDT7" s="28"/>
      <c r="FDU7" s="28"/>
      <c r="FDV7" s="28"/>
      <c r="FDW7" s="325"/>
      <c r="FDX7" s="325"/>
      <c r="FDY7" s="28"/>
      <c r="FDZ7" s="28"/>
      <c r="FEA7" s="28"/>
      <c r="FEB7" s="28"/>
      <c r="FEC7" s="28"/>
      <c r="FED7" s="28"/>
      <c r="FEE7" s="28"/>
      <c r="FEF7" s="28"/>
      <c r="FEG7" s="325"/>
      <c r="FEH7" s="325"/>
      <c r="FEI7" s="28"/>
      <c r="FEJ7" s="28"/>
      <c r="FEK7" s="28"/>
      <c r="FEL7" s="28"/>
      <c r="FEM7" s="28"/>
      <c r="FEN7" s="28"/>
      <c r="FEO7" s="28"/>
      <c r="FEP7" s="28"/>
      <c r="FEQ7" s="325"/>
      <c r="FER7" s="325"/>
      <c r="FES7" s="28"/>
      <c r="FET7" s="28"/>
      <c r="FEU7" s="28"/>
      <c r="FEV7" s="28"/>
      <c r="FEW7" s="28"/>
      <c r="FEX7" s="28"/>
      <c r="FEY7" s="28"/>
      <c r="FEZ7" s="28"/>
      <c r="FFA7" s="325"/>
      <c r="FFB7" s="325"/>
      <c r="FFC7" s="28"/>
      <c r="FFD7" s="28"/>
      <c r="FFE7" s="28"/>
      <c r="FFF7" s="28"/>
      <c r="FFG7" s="28"/>
      <c r="FFH7" s="28"/>
      <c r="FFI7" s="28"/>
      <c r="FFJ7" s="28"/>
      <c r="FFK7" s="325"/>
      <c r="FFL7" s="325"/>
      <c r="FFM7" s="28"/>
      <c r="FFN7" s="28"/>
      <c r="FFO7" s="28"/>
      <c r="FFP7" s="28"/>
      <c r="FFQ7" s="28"/>
      <c r="FFR7" s="28"/>
      <c r="FFS7" s="28"/>
      <c r="FFT7" s="28"/>
      <c r="FFU7" s="325"/>
      <c r="FFV7" s="325"/>
      <c r="FFW7" s="28"/>
      <c r="FFX7" s="28"/>
      <c r="FFY7" s="28"/>
      <c r="FFZ7" s="28"/>
      <c r="FGA7" s="28"/>
      <c r="FGB7" s="28"/>
      <c r="FGC7" s="28"/>
      <c r="FGD7" s="28"/>
      <c r="FGE7" s="325"/>
      <c r="FGF7" s="325"/>
      <c r="FGG7" s="28"/>
      <c r="FGH7" s="28"/>
      <c r="FGI7" s="28"/>
      <c r="FGJ7" s="28"/>
      <c r="FGK7" s="28"/>
      <c r="FGL7" s="28"/>
      <c r="FGM7" s="28"/>
      <c r="FGN7" s="28"/>
      <c r="FGO7" s="325"/>
      <c r="FGP7" s="325"/>
      <c r="FGQ7" s="28"/>
      <c r="FGR7" s="28"/>
      <c r="FGS7" s="28"/>
      <c r="FGT7" s="28"/>
      <c r="FGU7" s="28"/>
      <c r="FGV7" s="28"/>
      <c r="FGW7" s="28"/>
      <c r="FGX7" s="28"/>
      <c r="FGY7" s="325"/>
      <c r="FGZ7" s="325"/>
      <c r="FHA7" s="28"/>
      <c r="FHB7" s="28"/>
      <c r="FHC7" s="28"/>
      <c r="FHD7" s="28"/>
      <c r="FHE7" s="28"/>
      <c r="FHF7" s="28"/>
      <c r="FHG7" s="28"/>
      <c r="FHH7" s="28"/>
      <c r="FHI7" s="325"/>
      <c r="FHJ7" s="325"/>
      <c r="FHK7" s="28"/>
      <c r="FHL7" s="28"/>
      <c r="FHM7" s="28"/>
      <c r="FHN7" s="28"/>
      <c r="FHO7" s="28"/>
      <c r="FHP7" s="28"/>
      <c r="FHQ7" s="28"/>
      <c r="FHR7" s="28"/>
      <c r="FHS7" s="325"/>
      <c r="FHT7" s="325"/>
      <c r="FHU7" s="28"/>
      <c r="FHV7" s="28"/>
      <c r="FHW7" s="28"/>
      <c r="FHX7" s="28"/>
      <c r="FHY7" s="28"/>
      <c r="FHZ7" s="28"/>
      <c r="FIA7" s="28"/>
      <c r="FIB7" s="28"/>
      <c r="FIC7" s="325"/>
      <c r="FID7" s="325"/>
      <c r="FIE7" s="28"/>
      <c r="FIF7" s="28"/>
      <c r="FIG7" s="28"/>
      <c r="FIH7" s="28"/>
      <c r="FII7" s="28"/>
      <c r="FIJ7" s="28"/>
      <c r="FIK7" s="28"/>
      <c r="FIL7" s="28"/>
      <c r="FIM7" s="325"/>
      <c r="FIN7" s="325"/>
      <c r="FIO7" s="28"/>
      <c r="FIP7" s="28"/>
      <c r="FIQ7" s="28"/>
      <c r="FIR7" s="28"/>
      <c r="FIS7" s="28"/>
      <c r="FIT7" s="28"/>
      <c r="FIU7" s="28"/>
      <c r="FIV7" s="28"/>
      <c r="FIW7" s="325"/>
      <c r="FIX7" s="325"/>
      <c r="FIY7" s="28"/>
      <c r="FIZ7" s="28"/>
      <c r="FJA7" s="28"/>
      <c r="FJB7" s="28"/>
      <c r="FJC7" s="28"/>
      <c r="FJD7" s="28"/>
      <c r="FJE7" s="28"/>
      <c r="FJF7" s="28"/>
      <c r="FJG7" s="325"/>
      <c r="FJH7" s="325"/>
      <c r="FJI7" s="28"/>
      <c r="FJJ7" s="28"/>
      <c r="FJK7" s="28"/>
      <c r="FJL7" s="28"/>
      <c r="FJM7" s="28"/>
      <c r="FJN7" s="28"/>
      <c r="FJO7" s="28"/>
      <c r="FJP7" s="28"/>
      <c r="FJQ7" s="325"/>
      <c r="FJR7" s="325"/>
      <c r="FJS7" s="28"/>
      <c r="FJT7" s="28"/>
      <c r="FJU7" s="28"/>
      <c r="FJV7" s="28"/>
      <c r="FJW7" s="28"/>
      <c r="FJX7" s="28"/>
      <c r="FJY7" s="28"/>
      <c r="FJZ7" s="28"/>
      <c r="FKA7" s="325"/>
      <c r="FKB7" s="325"/>
      <c r="FKC7" s="28"/>
      <c r="FKD7" s="28"/>
      <c r="FKE7" s="28"/>
      <c r="FKF7" s="28"/>
      <c r="FKG7" s="28"/>
      <c r="FKH7" s="28"/>
      <c r="FKI7" s="28"/>
      <c r="FKJ7" s="28"/>
      <c r="FKK7" s="325"/>
      <c r="FKL7" s="325"/>
      <c r="FKM7" s="28"/>
      <c r="FKN7" s="28"/>
      <c r="FKO7" s="28"/>
      <c r="FKP7" s="28"/>
      <c r="FKQ7" s="28"/>
      <c r="FKR7" s="28"/>
      <c r="FKS7" s="28"/>
      <c r="FKT7" s="28"/>
      <c r="FKU7" s="325"/>
      <c r="FKV7" s="325"/>
      <c r="FKW7" s="28"/>
      <c r="FKX7" s="28"/>
      <c r="FKY7" s="28"/>
      <c r="FKZ7" s="28"/>
      <c r="FLA7" s="28"/>
      <c r="FLB7" s="28"/>
      <c r="FLC7" s="28"/>
      <c r="FLD7" s="28"/>
      <c r="FLE7" s="325"/>
      <c r="FLF7" s="325"/>
      <c r="FLG7" s="28"/>
      <c r="FLH7" s="28"/>
      <c r="FLI7" s="28"/>
      <c r="FLJ7" s="28"/>
      <c r="FLK7" s="28"/>
      <c r="FLL7" s="28"/>
      <c r="FLM7" s="28"/>
      <c r="FLN7" s="28"/>
      <c r="FLO7" s="325"/>
      <c r="FLP7" s="325"/>
      <c r="FLQ7" s="28"/>
      <c r="FLR7" s="28"/>
      <c r="FLS7" s="28"/>
      <c r="FLT7" s="28"/>
      <c r="FLU7" s="28"/>
      <c r="FLV7" s="28"/>
      <c r="FLW7" s="28"/>
      <c r="FLX7" s="28"/>
      <c r="FLY7" s="325"/>
      <c r="FLZ7" s="325"/>
      <c r="FMA7" s="28"/>
      <c r="FMB7" s="28"/>
      <c r="FMC7" s="28"/>
      <c r="FMD7" s="28"/>
      <c r="FME7" s="28"/>
      <c r="FMF7" s="28"/>
      <c r="FMG7" s="28"/>
      <c r="FMH7" s="28"/>
      <c r="FMI7" s="325"/>
      <c r="FMJ7" s="325"/>
      <c r="FMK7" s="28"/>
      <c r="FML7" s="28"/>
      <c r="FMM7" s="28"/>
      <c r="FMN7" s="28"/>
      <c r="FMO7" s="28"/>
      <c r="FMP7" s="28"/>
      <c r="FMQ7" s="28"/>
      <c r="FMR7" s="28"/>
      <c r="FMS7" s="325"/>
      <c r="FMT7" s="325"/>
      <c r="FMU7" s="28"/>
      <c r="FMV7" s="28"/>
      <c r="FMW7" s="28"/>
      <c r="FMX7" s="28"/>
      <c r="FMY7" s="28"/>
      <c r="FMZ7" s="28"/>
      <c r="FNA7" s="28"/>
      <c r="FNB7" s="28"/>
      <c r="FNC7" s="325"/>
      <c r="FND7" s="325"/>
      <c r="FNE7" s="28"/>
      <c r="FNF7" s="28"/>
      <c r="FNG7" s="28"/>
      <c r="FNH7" s="28"/>
      <c r="FNI7" s="28"/>
      <c r="FNJ7" s="28"/>
      <c r="FNK7" s="28"/>
      <c r="FNL7" s="28"/>
      <c r="FNM7" s="325"/>
      <c r="FNN7" s="325"/>
      <c r="FNO7" s="28"/>
      <c r="FNP7" s="28"/>
      <c r="FNQ7" s="28"/>
      <c r="FNR7" s="28"/>
      <c r="FNS7" s="28"/>
      <c r="FNT7" s="28"/>
      <c r="FNU7" s="28"/>
      <c r="FNV7" s="28"/>
      <c r="FNW7" s="325"/>
      <c r="FNX7" s="325"/>
      <c r="FNY7" s="28"/>
      <c r="FNZ7" s="28"/>
      <c r="FOA7" s="28"/>
      <c r="FOB7" s="28"/>
      <c r="FOC7" s="28"/>
      <c r="FOD7" s="28"/>
      <c r="FOE7" s="28"/>
      <c r="FOF7" s="28"/>
      <c r="FOG7" s="325"/>
      <c r="FOH7" s="325"/>
      <c r="FOI7" s="28"/>
      <c r="FOJ7" s="28"/>
      <c r="FOK7" s="28"/>
      <c r="FOL7" s="28"/>
      <c r="FOM7" s="28"/>
      <c r="FON7" s="28"/>
      <c r="FOO7" s="28"/>
      <c r="FOP7" s="28"/>
      <c r="FOQ7" s="325"/>
      <c r="FOR7" s="325"/>
      <c r="FOS7" s="28"/>
      <c r="FOT7" s="28"/>
      <c r="FOU7" s="28"/>
      <c r="FOV7" s="28"/>
      <c r="FOW7" s="28"/>
      <c r="FOX7" s="28"/>
      <c r="FOY7" s="28"/>
      <c r="FOZ7" s="28"/>
      <c r="FPA7" s="325"/>
      <c r="FPB7" s="325"/>
      <c r="FPC7" s="28"/>
      <c r="FPD7" s="28"/>
      <c r="FPE7" s="28"/>
      <c r="FPF7" s="28"/>
      <c r="FPG7" s="28"/>
      <c r="FPH7" s="28"/>
      <c r="FPI7" s="28"/>
      <c r="FPJ7" s="28"/>
      <c r="FPK7" s="325"/>
      <c r="FPL7" s="325"/>
      <c r="FPM7" s="28"/>
      <c r="FPN7" s="28"/>
      <c r="FPO7" s="28"/>
      <c r="FPP7" s="28"/>
      <c r="FPQ7" s="28"/>
      <c r="FPR7" s="28"/>
      <c r="FPS7" s="28"/>
      <c r="FPT7" s="28"/>
      <c r="FPU7" s="325"/>
      <c r="FPV7" s="325"/>
      <c r="FPW7" s="28"/>
      <c r="FPX7" s="28"/>
      <c r="FPY7" s="28"/>
      <c r="FPZ7" s="28"/>
      <c r="FQA7" s="28"/>
      <c r="FQB7" s="28"/>
      <c r="FQC7" s="28"/>
      <c r="FQD7" s="28"/>
      <c r="FQE7" s="325"/>
      <c r="FQF7" s="325"/>
      <c r="FQG7" s="28"/>
      <c r="FQH7" s="28"/>
      <c r="FQI7" s="28"/>
      <c r="FQJ7" s="28"/>
      <c r="FQK7" s="28"/>
      <c r="FQL7" s="28"/>
      <c r="FQM7" s="28"/>
      <c r="FQN7" s="28"/>
      <c r="FQO7" s="325"/>
      <c r="FQP7" s="325"/>
      <c r="FQQ7" s="28"/>
      <c r="FQR7" s="28"/>
      <c r="FQS7" s="28"/>
      <c r="FQT7" s="28"/>
      <c r="FQU7" s="28"/>
      <c r="FQV7" s="28"/>
      <c r="FQW7" s="28"/>
      <c r="FQX7" s="28"/>
      <c r="FQY7" s="325"/>
      <c r="FQZ7" s="325"/>
      <c r="FRA7" s="28"/>
      <c r="FRB7" s="28"/>
      <c r="FRC7" s="28"/>
      <c r="FRD7" s="28"/>
      <c r="FRE7" s="28"/>
      <c r="FRF7" s="28"/>
      <c r="FRG7" s="28"/>
      <c r="FRH7" s="28"/>
      <c r="FRI7" s="325"/>
      <c r="FRJ7" s="325"/>
      <c r="FRK7" s="28"/>
      <c r="FRL7" s="28"/>
      <c r="FRM7" s="28"/>
      <c r="FRN7" s="28"/>
      <c r="FRO7" s="28"/>
      <c r="FRP7" s="28"/>
      <c r="FRQ7" s="28"/>
      <c r="FRR7" s="28"/>
      <c r="FRS7" s="325"/>
      <c r="FRT7" s="325"/>
      <c r="FRU7" s="28"/>
      <c r="FRV7" s="28"/>
      <c r="FRW7" s="28"/>
      <c r="FRX7" s="28"/>
      <c r="FRY7" s="28"/>
      <c r="FRZ7" s="28"/>
      <c r="FSA7" s="28"/>
      <c r="FSB7" s="28"/>
      <c r="FSC7" s="325"/>
      <c r="FSD7" s="325"/>
      <c r="FSE7" s="28"/>
      <c r="FSF7" s="28"/>
      <c r="FSG7" s="28"/>
      <c r="FSH7" s="28"/>
      <c r="FSI7" s="28"/>
      <c r="FSJ7" s="28"/>
      <c r="FSK7" s="28"/>
      <c r="FSL7" s="28"/>
      <c r="FSM7" s="325"/>
      <c r="FSN7" s="325"/>
      <c r="FSO7" s="28"/>
      <c r="FSP7" s="28"/>
      <c r="FSQ7" s="28"/>
      <c r="FSR7" s="28"/>
      <c r="FSS7" s="28"/>
      <c r="FST7" s="28"/>
      <c r="FSU7" s="28"/>
      <c r="FSV7" s="28"/>
      <c r="FSW7" s="325"/>
      <c r="FSX7" s="325"/>
      <c r="FSY7" s="28"/>
      <c r="FSZ7" s="28"/>
      <c r="FTA7" s="28"/>
      <c r="FTB7" s="28"/>
      <c r="FTC7" s="28"/>
      <c r="FTD7" s="28"/>
      <c r="FTE7" s="28"/>
      <c r="FTF7" s="28"/>
      <c r="FTG7" s="325"/>
      <c r="FTH7" s="325"/>
      <c r="FTI7" s="28"/>
      <c r="FTJ7" s="28"/>
      <c r="FTK7" s="28"/>
      <c r="FTL7" s="28"/>
      <c r="FTM7" s="28"/>
      <c r="FTN7" s="28"/>
      <c r="FTO7" s="28"/>
      <c r="FTP7" s="28"/>
      <c r="FTQ7" s="325"/>
      <c r="FTR7" s="325"/>
      <c r="FTS7" s="28"/>
      <c r="FTT7" s="28"/>
      <c r="FTU7" s="28"/>
      <c r="FTV7" s="28"/>
      <c r="FTW7" s="28"/>
      <c r="FTX7" s="28"/>
      <c r="FTY7" s="28"/>
      <c r="FTZ7" s="28"/>
      <c r="FUA7" s="325"/>
      <c r="FUB7" s="325"/>
      <c r="FUC7" s="28"/>
      <c r="FUD7" s="28"/>
      <c r="FUE7" s="28"/>
      <c r="FUF7" s="28"/>
      <c r="FUG7" s="28"/>
      <c r="FUH7" s="28"/>
      <c r="FUI7" s="28"/>
      <c r="FUJ7" s="28"/>
      <c r="FUK7" s="325"/>
      <c r="FUL7" s="325"/>
      <c r="FUM7" s="28"/>
      <c r="FUN7" s="28"/>
      <c r="FUO7" s="28"/>
      <c r="FUP7" s="28"/>
      <c r="FUQ7" s="28"/>
      <c r="FUR7" s="28"/>
      <c r="FUS7" s="28"/>
      <c r="FUT7" s="28"/>
      <c r="FUU7" s="325"/>
      <c r="FUV7" s="325"/>
      <c r="FUW7" s="28"/>
      <c r="FUX7" s="28"/>
      <c r="FUY7" s="28"/>
      <c r="FUZ7" s="28"/>
      <c r="FVA7" s="28"/>
      <c r="FVB7" s="28"/>
      <c r="FVC7" s="28"/>
      <c r="FVD7" s="28"/>
      <c r="FVE7" s="325"/>
      <c r="FVF7" s="325"/>
      <c r="FVG7" s="28"/>
      <c r="FVH7" s="28"/>
      <c r="FVI7" s="28"/>
      <c r="FVJ7" s="28"/>
      <c r="FVK7" s="28"/>
      <c r="FVL7" s="28"/>
      <c r="FVM7" s="28"/>
      <c r="FVN7" s="28"/>
      <c r="FVO7" s="325"/>
      <c r="FVP7" s="325"/>
      <c r="FVQ7" s="28"/>
      <c r="FVR7" s="28"/>
      <c r="FVS7" s="28"/>
      <c r="FVT7" s="28"/>
      <c r="FVU7" s="28"/>
      <c r="FVV7" s="28"/>
      <c r="FVW7" s="28"/>
      <c r="FVX7" s="28"/>
      <c r="FVY7" s="325"/>
      <c r="FVZ7" s="325"/>
      <c r="FWA7" s="28"/>
      <c r="FWB7" s="28"/>
      <c r="FWC7" s="28"/>
      <c r="FWD7" s="28"/>
      <c r="FWE7" s="28"/>
      <c r="FWF7" s="28"/>
      <c r="FWG7" s="28"/>
      <c r="FWH7" s="28"/>
      <c r="FWI7" s="325"/>
      <c r="FWJ7" s="325"/>
      <c r="FWK7" s="28"/>
      <c r="FWL7" s="28"/>
      <c r="FWM7" s="28"/>
      <c r="FWN7" s="28"/>
      <c r="FWO7" s="28"/>
      <c r="FWP7" s="28"/>
      <c r="FWQ7" s="28"/>
      <c r="FWR7" s="28"/>
      <c r="FWS7" s="325"/>
      <c r="FWT7" s="325"/>
      <c r="FWU7" s="28"/>
      <c r="FWV7" s="28"/>
      <c r="FWW7" s="28"/>
      <c r="FWX7" s="28"/>
      <c r="FWY7" s="28"/>
      <c r="FWZ7" s="28"/>
      <c r="FXA7" s="28"/>
      <c r="FXB7" s="28"/>
      <c r="FXC7" s="325"/>
      <c r="FXD7" s="325"/>
      <c r="FXE7" s="28"/>
      <c r="FXF7" s="28"/>
      <c r="FXG7" s="28"/>
      <c r="FXH7" s="28"/>
      <c r="FXI7" s="28"/>
      <c r="FXJ7" s="28"/>
      <c r="FXK7" s="28"/>
      <c r="FXL7" s="28"/>
      <c r="FXM7" s="325"/>
      <c r="FXN7" s="325"/>
      <c r="FXO7" s="28"/>
      <c r="FXP7" s="28"/>
      <c r="FXQ7" s="28"/>
      <c r="FXR7" s="28"/>
      <c r="FXS7" s="28"/>
      <c r="FXT7" s="28"/>
      <c r="FXU7" s="28"/>
      <c r="FXV7" s="28"/>
      <c r="FXW7" s="325"/>
      <c r="FXX7" s="325"/>
      <c r="FXY7" s="28"/>
      <c r="FXZ7" s="28"/>
      <c r="FYA7" s="28"/>
      <c r="FYB7" s="28"/>
      <c r="FYC7" s="28"/>
      <c r="FYD7" s="28"/>
      <c r="FYE7" s="28"/>
      <c r="FYF7" s="28"/>
      <c r="FYG7" s="325"/>
      <c r="FYH7" s="325"/>
      <c r="FYI7" s="28"/>
      <c r="FYJ7" s="28"/>
      <c r="FYK7" s="28"/>
      <c r="FYL7" s="28"/>
      <c r="FYM7" s="28"/>
      <c r="FYN7" s="28"/>
      <c r="FYO7" s="28"/>
      <c r="FYP7" s="28"/>
      <c r="FYQ7" s="325"/>
      <c r="FYR7" s="325"/>
      <c r="FYS7" s="28"/>
      <c r="FYT7" s="28"/>
      <c r="FYU7" s="28"/>
      <c r="FYV7" s="28"/>
      <c r="FYW7" s="28"/>
      <c r="FYX7" s="28"/>
      <c r="FYY7" s="28"/>
      <c r="FYZ7" s="28"/>
      <c r="FZA7" s="325"/>
      <c r="FZB7" s="325"/>
      <c r="FZC7" s="28"/>
      <c r="FZD7" s="28"/>
      <c r="FZE7" s="28"/>
      <c r="FZF7" s="28"/>
      <c r="FZG7" s="28"/>
      <c r="FZH7" s="28"/>
      <c r="FZI7" s="28"/>
      <c r="FZJ7" s="28"/>
      <c r="FZK7" s="325"/>
      <c r="FZL7" s="325"/>
      <c r="FZM7" s="28"/>
      <c r="FZN7" s="28"/>
      <c r="FZO7" s="28"/>
      <c r="FZP7" s="28"/>
      <c r="FZQ7" s="28"/>
      <c r="FZR7" s="28"/>
      <c r="FZS7" s="28"/>
      <c r="FZT7" s="28"/>
      <c r="FZU7" s="325"/>
      <c r="FZV7" s="325"/>
      <c r="FZW7" s="28"/>
      <c r="FZX7" s="28"/>
      <c r="FZY7" s="28"/>
      <c r="FZZ7" s="28"/>
      <c r="GAA7" s="28"/>
      <c r="GAB7" s="28"/>
      <c r="GAC7" s="28"/>
      <c r="GAD7" s="28"/>
      <c r="GAE7" s="325"/>
      <c r="GAF7" s="325"/>
      <c r="GAG7" s="28"/>
      <c r="GAH7" s="28"/>
      <c r="GAI7" s="28"/>
      <c r="GAJ7" s="28"/>
      <c r="GAK7" s="28"/>
      <c r="GAL7" s="28"/>
      <c r="GAM7" s="28"/>
      <c r="GAN7" s="28"/>
      <c r="GAO7" s="325"/>
      <c r="GAP7" s="325"/>
      <c r="GAQ7" s="28"/>
      <c r="GAR7" s="28"/>
      <c r="GAS7" s="28"/>
      <c r="GAT7" s="28"/>
      <c r="GAU7" s="28"/>
      <c r="GAV7" s="28"/>
      <c r="GAW7" s="28"/>
      <c r="GAX7" s="28"/>
      <c r="GAY7" s="325"/>
      <c r="GAZ7" s="325"/>
      <c r="GBA7" s="28"/>
      <c r="GBB7" s="28"/>
      <c r="GBC7" s="28"/>
      <c r="GBD7" s="28"/>
      <c r="GBE7" s="28"/>
      <c r="GBF7" s="28"/>
      <c r="GBG7" s="28"/>
      <c r="GBH7" s="28"/>
      <c r="GBI7" s="325"/>
      <c r="GBJ7" s="325"/>
      <c r="GBK7" s="28"/>
      <c r="GBL7" s="28"/>
      <c r="GBM7" s="28"/>
      <c r="GBN7" s="28"/>
      <c r="GBO7" s="28"/>
      <c r="GBP7" s="28"/>
      <c r="GBQ7" s="28"/>
      <c r="GBR7" s="28"/>
      <c r="GBS7" s="325"/>
      <c r="GBT7" s="325"/>
      <c r="GBU7" s="28"/>
      <c r="GBV7" s="28"/>
      <c r="GBW7" s="28"/>
      <c r="GBX7" s="28"/>
      <c r="GBY7" s="28"/>
      <c r="GBZ7" s="28"/>
      <c r="GCA7" s="28"/>
      <c r="GCB7" s="28"/>
      <c r="GCC7" s="325"/>
      <c r="GCD7" s="325"/>
      <c r="GCE7" s="28"/>
      <c r="GCF7" s="28"/>
      <c r="GCG7" s="28"/>
      <c r="GCH7" s="28"/>
      <c r="GCI7" s="28"/>
      <c r="GCJ7" s="28"/>
      <c r="GCK7" s="28"/>
      <c r="GCL7" s="28"/>
      <c r="GCM7" s="325"/>
      <c r="GCN7" s="325"/>
      <c r="GCO7" s="28"/>
      <c r="GCP7" s="28"/>
      <c r="GCQ7" s="28"/>
      <c r="GCR7" s="28"/>
      <c r="GCS7" s="28"/>
      <c r="GCT7" s="28"/>
      <c r="GCU7" s="28"/>
      <c r="GCV7" s="28"/>
      <c r="GCW7" s="325"/>
      <c r="GCX7" s="325"/>
      <c r="GCY7" s="28"/>
      <c r="GCZ7" s="28"/>
      <c r="GDA7" s="28"/>
      <c r="GDB7" s="28"/>
      <c r="GDC7" s="28"/>
      <c r="GDD7" s="28"/>
      <c r="GDE7" s="28"/>
      <c r="GDF7" s="28"/>
      <c r="GDG7" s="325"/>
      <c r="GDH7" s="325"/>
      <c r="GDI7" s="28"/>
      <c r="GDJ7" s="28"/>
      <c r="GDK7" s="28"/>
      <c r="GDL7" s="28"/>
      <c r="GDM7" s="28"/>
      <c r="GDN7" s="28"/>
      <c r="GDO7" s="28"/>
      <c r="GDP7" s="28"/>
      <c r="GDQ7" s="325"/>
      <c r="GDR7" s="325"/>
      <c r="GDS7" s="28"/>
      <c r="GDT7" s="28"/>
      <c r="GDU7" s="28"/>
      <c r="GDV7" s="28"/>
      <c r="GDW7" s="28"/>
      <c r="GDX7" s="28"/>
      <c r="GDY7" s="28"/>
      <c r="GDZ7" s="28"/>
      <c r="GEA7" s="325"/>
      <c r="GEB7" s="325"/>
      <c r="GEC7" s="28"/>
      <c r="GED7" s="28"/>
      <c r="GEE7" s="28"/>
      <c r="GEF7" s="28"/>
      <c r="GEG7" s="28"/>
      <c r="GEH7" s="28"/>
      <c r="GEI7" s="28"/>
      <c r="GEJ7" s="28"/>
      <c r="GEK7" s="325"/>
      <c r="GEL7" s="325"/>
      <c r="GEM7" s="28"/>
      <c r="GEN7" s="28"/>
      <c r="GEO7" s="28"/>
      <c r="GEP7" s="28"/>
      <c r="GEQ7" s="28"/>
      <c r="GER7" s="28"/>
      <c r="GES7" s="28"/>
      <c r="GET7" s="28"/>
      <c r="GEU7" s="325"/>
      <c r="GEV7" s="325"/>
      <c r="GEW7" s="28"/>
      <c r="GEX7" s="28"/>
      <c r="GEY7" s="28"/>
      <c r="GEZ7" s="28"/>
      <c r="GFA7" s="28"/>
      <c r="GFB7" s="28"/>
      <c r="GFC7" s="28"/>
      <c r="GFD7" s="28"/>
      <c r="GFE7" s="325"/>
      <c r="GFF7" s="325"/>
      <c r="GFG7" s="28"/>
      <c r="GFH7" s="28"/>
      <c r="GFI7" s="28"/>
      <c r="GFJ7" s="28"/>
      <c r="GFK7" s="28"/>
      <c r="GFL7" s="28"/>
      <c r="GFM7" s="28"/>
      <c r="GFN7" s="28"/>
      <c r="GFO7" s="325"/>
      <c r="GFP7" s="325"/>
      <c r="GFQ7" s="28"/>
      <c r="GFR7" s="28"/>
      <c r="GFS7" s="28"/>
      <c r="GFT7" s="28"/>
      <c r="GFU7" s="28"/>
      <c r="GFV7" s="28"/>
      <c r="GFW7" s="28"/>
      <c r="GFX7" s="28"/>
      <c r="GFY7" s="325"/>
      <c r="GFZ7" s="325"/>
      <c r="GGA7" s="28"/>
      <c r="GGB7" s="28"/>
      <c r="GGC7" s="28"/>
      <c r="GGD7" s="28"/>
      <c r="GGE7" s="28"/>
      <c r="GGF7" s="28"/>
      <c r="GGG7" s="28"/>
      <c r="GGH7" s="28"/>
      <c r="GGI7" s="325"/>
      <c r="GGJ7" s="325"/>
      <c r="GGK7" s="28"/>
      <c r="GGL7" s="28"/>
      <c r="GGM7" s="28"/>
      <c r="GGN7" s="28"/>
      <c r="GGO7" s="28"/>
      <c r="GGP7" s="28"/>
      <c r="GGQ7" s="28"/>
      <c r="GGR7" s="28"/>
      <c r="GGS7" s="325"/>
      <c r="GGT7" s="325"/>
      <c r="GGU7" s="28"/>
      <c r="GGV7" s="28"/>
      <c r="GGW7" s="28"/>
      <c r="GGX7" s="28"/>
      <c r="GGY7" s="28"/>
      <c r="GGZ7" s="28"/>
      <c r="GHA7" s="28"/>
      <c r="GHB7" s="28"/>
      <c r="GHC7" s="325"/>
      <c r="GHD7" s="325"/>
      <c r="GHE7" s="28"/>
      <c r="GHF7" s="28"/>
      <c r="GHG7" s="28"/>
      <c r="GHH7" s="28"/>
      <c r="GHI7" s="28"/>
      <c r="GHJ7" s="28"/>
      <c r="GHK7" s="28"/>
      <c r="GHL7" s="28"/>
      <c r="GHM7" s="325"/>
      <c r="GHN7" s="325"/>
      <c r="GHO7" s="28"/>
      <c r="GHP7" s="28"/>
      <c r="GHQ7" s="28"/>
      <c r="GHR7" s="28"/>
      <c r="GHS7" s="28"/>
      <c r="GHT7" s="28"/>
      <c r="GHU7" s="28"/>
      <c r="GHV7" s="28"/>
      <c r="GHW7" s="325"/>
      <c r="GHX7" s="325"/>
      <c r="GHY7" s="28"/>
      <c r="GHZ7" s="28"/>
      <c r="GIA7" s="28"/>
      <c r="GIB7" s="28"/>
      <c r="GIC7" s="28"/>
      <c r="GID7" s="28"/>
      <c r="GIE7" s="28"/>
      <c r="GIF7" s="28"/>
      <c r="GIG7" s="325"/>
      <c r="GIH7" s="325"/>
      <c r="GII7" s="28"/>
      <c r="GIJ7" s="28"/>
      <c r="GIK7" s="28"/>
      <c r="GIL7" s="28"/>
      <c r="GIM7" s="28"/>
      <c r="GIN7" s="28"/>
      <c r="GIO7" s="28"/>
      <c r="GIP7" s="28"/>
      <c r="GIQ7" s="325"/>
      <c r="GIR7" s="325"/>
      <c r="GIS7" s="28"/>
      <c r="GIT7" s="28"/>
      <c r="GIU7" s="28"/>
      <c r="GIV7" s="28"/>
      <c r="GIW7" s="28"/>
      <c r="GIX7" s="28"/>
      <c r="GIY7" s="28"/>
      <c r="GIZ7" s="28"/>
      <c r="GJA7" s="325"/>
      <c r="GJB7" s="325"/>
      <c r="GJC7" s="28"/>
      <c r="GJD7" s="28"/>
      <c r="GJE7" s="28"/>
      <c r="GJF7" s="28"/>
      <c r="GJG7" s="28"/>
      <c r="GJH7" s="28"/>
      <c r="GJI7" s="28"/>
      <c r="GJJ7" s="28"/>
      <c r="GJK7" s="325"/>
      <c r="GJL7" s="325"/>
      <c r="GJM7" s="28"/>
      <c r="GJN7" s="28"/>
      <c r="GJO7" s="28"/>
      <c r="GJP7" s="28"/>
      <c r="GJQ7" s="28"/>
      <c r="GJR7" s="28"/>
      <c r="GJS7" s="28"/>
      <c r="GJT7" s="28"/>
      <c r="GJU7" s="325"/>
      <c r="GJV7" s="325"/>
      <c r="GJW7" s="28"/>
      <c r="GJX7" s="28"/>
      <c r="GJY7" s="28"/>
      <c r="GJZ7" s="28"/>
      <c r="GKA7" s="28"/>
      <c r="GKB7" s="28"/>
      <c r="GKC7" s="28"/>
      <c r="GKD7" s="28"/>
      <c r="GKE7" s="325"/>
      <c r="GKF7" s="325"/>
      <c r="GKG7" s="28"/>
      <c r="GKH7" s="28"/>
      <c r="GKI7" s="28"/>
      <c r="GKJ7" s="28"/>
      <c r="GKK7" s="28"/>
      <c r="GKL7" s="28"/>
      <c r="GKM7" s="28"/>
      <c r="GKN7" s="28"/>
      <c r="GKO7" s="325"/>
      <c r="GKP7" s="325"/>
      <c r="GKQ7" s="28"/>
      <c r="GKR7" s="28"/>
      <c r="GKS7" s="28"/>
      <c r="GKT7" s="28"/>
      <c r="GKU7" s="28"/>
      <c r="GKV7" s="28"/>
      <c r="GKW7" s="28"/>
      <c r="GKX7" s="28"/>
      <c r="GKY7" s="325"/>
      <c r="GKZ7" s="325"/>
      <c r="GLA7" s="28"/>
      <c r="GLB7" s="28"/>
      <c r="GLC7" s="28"/>
      <c r="GLD7" s="28"/>
      <c r="GLE7" s="28"/>
      <c r="GLF7" s="28"/>
      <c r="GLG7" s="28"/>
      <c r="GLH7" s="28"/>
      <c r="GLI7" s="325"/>
      <c r="GLJ7" s="325"/>
      <c r="GLK7" s="28"/>
      <c r="GLL7" s="28"/>
      <c r="GLM7" s="28"/>
      <c r="GLN7" s="28"/>
      <c r="GLO7" s="28"/>
      <c r="GLP7" s="28"/>
      <c r="GLQ7" s="28"/>
      <c r="GLR7" s="28"/>
      <c r="GLS7" s="325"/>
      <c r="GLT7" s="325"/>
      <c r="GLU7" s="28"/>
      <c r="GLV7" s="28"/>
      <c r="GLW7" s="28"/>
      <c r="GLX7" s="28"/>
      <c r="GLY7" s="28"/>
      <c r="GLZ7" s="28"/>
      <c r="GMA7" s="28"/>
      <c r="GMB7" s="28"/>
      <c r="GMC7" s="325"/>
      <c r="GMD7" s="325"/>
      <c r="GME7" s="28"/>
      <c r="GMF7" s="28"/>
      <c r="GMG7" s="28"/>
      <c r="GMH7" s="28"/>
      <c r="GMI7" s="28"/>
      <c r="GMJ7" s="28"/>
      <c r="GMK7" s="28"/>
      <c r="GML7" s="28"/>
      <c r="GMM7" s="325"/>
      <c r="GMN7" s="325"/>
      <c r="GMO7" s="28"/>
      <c r="GMP7" s="28"/>
      <c r="GMQ7" s="28"/>
      <c r="GMR7" s="28"/>
      <c r="GMS7" s="28"/>
      <c r="GMT7" s="28"/>
      <c r="GMU7" s="28"/>
      <c r="GMV7" s="28"/>
      <c r="GMW7" s="325"/>
      <c r="GMX7" s="325"/>
      <c r="GMY7" s="28"/>
      <c r="GMZ7" s="28"/>
      <c r="GNA7" s="28"/>
      <c r="GNB7" s="28"/>
      <c r="GNC7" s="28"/>
      <c r="GND7" s="28"/>
      <c r="GNE7" s="28"/>
      <c r="GNF7" s="28"/>
      <c r="GNG7" s="325"/>
      <c r="GNH7" s="325"/>
      <c r="GNI7" s="28"/>
      <c r="GNJ7" s="28"/>
      <c r="GNK7" s="28"/>
      <c r="GNL7" s="28"/>
      <c r="GNM7" s="28"/>
      <c r="GNN7" s="28"/>
      <c r="GNO7" s="28"/>
      <c r="GNP7" s="28"/>
      <c r="GNQ7" s="325"/>
      <c r="GNR7" s="325"/>
      <c r="GNS7" s="28"/>
      <c r="GNT7" s="28"/>
      <c r="GNU7" s="28"/>
      <c r="GNV7" s="28"/>
      <c r="GNW7" s="28"/>
      <c r="GNX7" s="28"/>
      <c r="GNY7" s="28"/>
      <c r="GNZ7" s="28"/>
      <c r="GOA7" s="325"/>
      <c r="GOB7" s="325"/>
      <c r="GOC7" s="28"/>
      <c r="GOD7" s="28"/>
      <c r="GOE7" s="28"/>
      <c r="GOF7" s="28"/>
      <c r="GOG7" s="28"/>
      <c r="GOH7" s="28"/>
      <c r="GOI7" s="28"/>
      <c r="GOJ7" s="28"/>
      <c r="GOK7" s="325"/>
      <c r="GOL7" s="325"/>
      <c r="GOM7" s="28"/>
      <c r="GON7" s="28"/>
      <c r="GOO7" s="28"/>
      <c r="GOP7" s="28"/>
      <c r="GOQ7" s="28"/>
      <c r="GOR7" s="28"/>
      <c r="GOS7" s="28"/>
      <c r="GOT7" s="28"/>
      <c r="GOU7" s="325"/>
      <c r="GOV7" s="325"/>
      <c r="GOW7" s="28"/>
      <c r="GOX7" s="28"/>
      <c r="GOY7" s="28"/>
      <c r="GOZ7" s="28"/>
      <c r="GPA7" s="28"/>
      <c r="GPB7" s="28"/>
      <c r="GPC7" s="28"/>
      <c r="GPD7" s="28"/>
      <c r="GPE7" s="325"/>
      <c r="GPF7" s="325"/>
      <c r="GPG7" s="28"/>
      <c r="GPH7" s="28"/>
      <c r="GPI7" s="28"/>
      <c r="GPJ7" s="28"/>
      <c r="GPK7" s="28"/>
      <c r="GPL7" s="28"/>
      <c r="GPM7" s="28"/>
      <c r="GPN7" s="28"/>
      <c r="GPO7" s="325"/>
      <c r="GPP7" s="325"/>
      <c r="GPQ7" s="28"/>
      <c r="GPR7" s="28"/>
      <c r="GPS7" s="28"/>
      <c r="GPT7" s="28"/>
      <c r="GPU7" s="28"/>
      <c r="GPV7" s="28"/>
      <c r="GPW7" s="28"/>
      <c r="GPX7" s="28"/>
      <c r="GPY7" s="325"/>
      <c r="GPZ7" s="325"/>
      <c r="GQA7" s="28"/>
      <c r="GQB7" s="28"/>
      <c r="GQC7" s="28"/>
      <c r="GQD7" s="28"/>
      <c r="GQE7" s="28"/>
      <c r="GQF7" s="28"/>
      <c r="GQG7" s="28"/>
      <c r="GQH7" s="28"/>
      <c r="GQI7" s="325"/>
      <c r="GQJ7" s="325"/>
      <c r="GQK7" s="28"/>
      <c r="GQL7" s="28"/>
      <c r="GQM7" s="28"/>
      <c r="GQN7" s="28"/>
      <c r="GQO7" s="28"/>
      <c r="GQP7" s="28"/>
      <c r="GQQ7" s="28"/>
      <c r="GQR7" s="28"/>
      <c r="GQS7" s="325"/>
      <c r="GQT7" s="325"/>
      <c r="GQU7" s="28"/>
      <c r="GQV7" s="28"/>
      <c r="GQW7" s="28"/>
      <c r="GQX7" s="28"/>
      <c r="GQY7" s="28"/>
      <c r="GQZ7" s="28"/>
      <c r="GRA7" s="28"/>
      <c r="GRB7" s="28"/>
      <c r="GRC7" s="325"/>
      <c r="GRD7" s="325"/>
      <c r="GRE7" s="28"/>
      <c r="GRF7" s="28"/>
      <c r="GRG7" s="28"/>
      <c r="GRH7" s="28"/>
      <c r="GRI7" s="28"/>
      <c r="GRJ7" s="28"/>
      <c r="GRK7" s="28"/>
      <c r="GRL7" s="28"/>
      <c r="GRM7" s="325"/>
      <c r="GRN7" s="325"/>
      <c r="GRO7" s="28"/>
      <c r="GRP7" s="28"/>
      <c r="GRQ7" s="28"/>
      <c r="GRR7" s="28"/>
      <c r="GRS7" s="28"/>
      <c r="GRT7" s="28"/>
      <c r="GRU7" s="28"/>
      <c r="GRV7" s="28"/>
      <c r="GRW7" s="325"/>
      <c r="GRX7" s="325"/>
      <c r="GRY7" s="28"/>
      <c r="GRZ7" s="28"/>
      <c r="GSA7" s="28"/>
      <c r="GSB7" s="28"/>
      <c r="GSC7" s="28"/>
      <c r="GSD7" s="28"/>
      <c r="GSE7" s="28"/>
      <c r="GSF7" s="28"/>
      <c r="GSG7" s="325"/>
      <c r="GSH7" s="325"/>
      <c r="GSI7" s="28"/>
      <c r="GSJ7" s="28"/>
      <c r="GSK7" s="28"/>
      <c r="GSL7" s="28"/>
      <c r="GSM7" s="28"/>
      <c r="GSN7" s="28"/>
      <c r="GSO7" s="28"/>
      <c r="GSP7" s="28"/>
      <c r="GSQ7" s="325"/>
      <c r="GSR7" s="325"/>
      <c r="GSS7" s="28"/>
      <c r="GST7" s="28"/>
      <c r="GSU7" s="28"/>
      <c r="GSV7" s="28"/>
      <c r="GSW7" s="28"/>
      <c r="GSX7" s="28"/>
      <c r="GSY7" s="28"/>
      <c r="GSZ7" s="28"/>
      <c r="GTA7" s="325"/>
      <c r="GTB7" s="325"/>
      <c r="GTC7" s="28"/>
      <c r="GTD7" s="28"/>
      <c r="GTE7" s="28"/>
      <c r="GTF7" s="28"/>
      <c r="GTG7" s="28"/>
      <c r="GTH7" s="28"/>
      <c r="GTI7" s="28"/>
      <c r="GTJ7" s="28"/>
      <c r="GTK7" s="325"/>
      <c r="GTL7" s="325"/>
      <c r="GTM7" s="28"/>
      <c r="GTN7" s="28"/>
      <c r="GTO7" s="28"/>
      <c r="GTP7" s="28"/>
      <c r="GTQ7" s="28"/>
      <c r="GTR7" s="28"/>
      <c r="GTS7" s="28"/>
      <c r="GTT7" s="28"/>
      <c r="GTU7" s="325"/>
      <c r="GTV7" s="325"/>
      <c r="GTW7" s="28"/>
      <c r="GTX7" s="28"/>
      <c r="GTY7" s="28"/>
      <c r="GTZ7" s="28"/>
      <c r="GUA7" s="28"/>
      <c r="GUB7" s="28"/>
      <c r="GUC7" s="28"/>
      <c r="GUD7" s="28"/>
      <c r="GUE7" s="325"/>
      <c r="GUF7" s="325"/>
      <c r="GUG7" s="28"/>
      <c r="GUH7" s="28"/>
      <c r="GUI7" s="28"/>
      <c r="GUJ7" s="28"/>
      <c r="GUK7" s="28"/>
      <c r="GUL7" s="28"/>
      <c r="GUM7" s="28"/>
      <c r="GUN7" s="28"/>
      <c r="GUO7" s="325"/>
      <c r="GUP7" s="325"/>
      <c r="GUQ7" s="28"/>
      <c r="GUR7" s="28"/>
      <c r="GUS7" s="28"/>
      <c r="GUT7" s="28"/>
      <c r="GUU7" s="28"/>
      <c r="GUV7" s="28"/>
      <c r="GUW7" s="28"/>
      <c r="GUX7" s="28"/>
      <c r="GUY7" s="325"/>
      <c r="GUZ7" s="325"/>
      <c r="GVA7" s="28"/>
      <c r="GVB7" s="28"/>
      <c r="GVC7" s="28"/>
      <c r="GVD7" s="28"/>
      <c r="GVE7" s="28"/>
      <c r="GVF7" s="28"/>
      <c r="GVG7" s="28"/>
      <c r="GVH7" s="28"/>
      <c r="GVI7" s="325"/>
      <c r="GVJ7" s="325"/>
      <c r="GVK7" s="28"/>
      <c r="GVL7" s="28"/>
      <c r="GVM7" s="28"/>
      <c r="GVN7" s="28"/>
      <c r="GVO7" s="28"/>
      <c r="GVP7" s="28"/>
      <c r="GVQ7" s="28"/>
      <c r="GVR7" s="28"/>
      <c r="GVS7" s="325"/>
      <c r="GVT7" s="325"/>
      <c r="GVU7" s="28"/>
      <c r="GVV7" s="28"/>
      <c r="GVW7" s="28"/>
      <c r="GVX7" s="28"/>
      <c r="GVY7" s="28"/>
      <c r="GVZ7" s="28"/>
      <c r="GWA7" s="28"/>
      <c r="GWB7" s="28"/>
      <c r="GWC7" s="325"/>
      <c r="GWD7" s="325"/>
      <c r="GWE7" s="28"/>
      <c r="GWF7" s="28"/>
      <c r="GWG7" s="28"/>
      <c r="GWH7" s="28"/>
      <c r="GWI7" s="28"/>
      <c r="GWJ7" s="28"/>
      <c r="GWK7" s="28"/>
      <c r="GWL7" s="28"/>
      <c r="GWM7" s="325"/>
      <c r="GWN7" s="325"/>
      <c r="GWO7" s="28"/>
      <c r="GWP7" s="28"/>
      <c r="GWQ7" s="28"/>
      <c r="GWR7" s="28"/>
      <c r="GWS7" s="28"/>
      <c r="GWT7" s="28"/>
      <c r="GWU7" s="28"/>
      <c r="GWV7" s="28"/>
      <c r="GWW7" s="325"/>
      <c r="GWX7" s="325"/>
      <c r="GWY7" s="28"/>
      <c r="GWZ7" s="28"/>
      <c r="GXA7" s="28"/>
      <c r="GXB7" s="28"/>
      <c r="GXC7" s="28"/>
      <c r="GXD7" s="28"/>
      <c r="GXE7" s="28"/>
      <c r="GXF7" s="28"/>
      <c r="GXG7" s="325"/>
      <c r="GXH7" s="325"/>
      <c r="GXI7" s="28"/>
      <c r="GXJ7" s="28"/>
      <c r="GXK7" s="28"/>
      <c r="GXL7" s="28"/>
      <c r="GXM7" s="28"/>
      <c r="GXN7" s="28"/>
      <c r="GXO7" s="28"/>
      <c r="GXP7" s="28"/>
      <c r="GXQ7" s="325"/>
      <c r="GXR7" s="325"/>
      <c r="GXS7" s="28"/>
      <c r="GXT7" s="28"/>
      <c r="GXU7" s="28"/>
      <c r="GXV7" s="28"/>
      <c r="GXW7" s="28"/>
      <c r="GXX7" s="28"/>
      <c r="GXY7" s="28"/>
      <c r="GXZ7" s="28"/>
      <c r="GYA7" s="325"/>
      <c r="GYB7" s="325"/>
      <c r="GYC7" s="28"/>
      <c r="GYD7" s="28"/>
      <c r="GYE7" s="28"/>
      <c r="GYF7" s="28"/>
      <c r="GYG7" s="28"/>
      <c r="GYH7" s="28"/>
      <c r="GYI7" s="28"/>
      <c r="GYJ7" s="28"/>
      <c r="GYK7" s="325"/>
      <c r="GYL7" s="325"/>
      <c r="GYM7" s="28"/>
      <c r="GYN7" s="28"/>
      <c r="GYO7" s="28"/>
      <c r="GYP7" s="28"/>
      <c r="GYQ7" s="28"/>
      <c r="GYR7" s="28"/>
      <c r="GYS7" s="28"/>
      <c r="GYT7" s="28"/>
      <c r="GYU7" s="325"/>
      <c r="GYV7" s="325"/>
      <c r="GYW7" s="28"/>
      <c r="GYX7" s="28"/>
      <c r="GYY7" s="28"/>
      <c r="GYZ7" s="28"/>
      <c r="GZA7" s="28"/>
      <c r="GZB7" s="28"/>
      <c r="GZC7" s="28"/>
      <c r="GZD7" s="28"/>
      <c r="GZE7" s="325"/>
      <c r="GZF7" s="325"/>
      <c r="GZG7" s="28"/>
      <c r="GZH7" s="28"/>
      <c r="GZI7" s="28"/>
      <c r="GZJ7" s="28"/>
      <c r="GZK7" s="28"/>
      <c r="GZL7" s="28"/>
      <c r="GZM7" s="28"/>
      <c r="GZN7" s="28"/>
      <c r="GZO7" s="325"/>
      <c r="GZP7" s="325"/>
      <c r="GZQ7" s="28"/>
      <c r="GZR7" s="28"/>
      <c r="GZS7" s="28"/>
      <c r="GZT7" s="28"/>
      <c r="GZU7" s="28"/>
      <c r="GZV7" s="28"/>
      <c r="GZW7" s="28"/>
      <c r="GZX7" s="28"/>
      <c r="GZY7" s="325"/>
      <c r="GZZ7" s="325"/>
      <c r="HAA7" s="28"/>
      <c r="HAB7" s="28"/>
      <c r="HAC7" s="28"/>
      <c r="HAD7" s="28"/>
      <c r="HAE7" s="28"/>
      <c r="HAF7" s="28"/>
      <c r="HAG7" s="28"/>
      <c r="HAH7" s="28"/>
      <c r="HAI7" s="325"/>
      <c r="HAJ7" s="325"/>
      <c r="HAK7" s="28"/>
      <c r="HAL7" s="28"/>
      <c r="HAM7" s="28"/>
      <c r="HAN7" s="28"/>
      <c r="HAO7" s="28"/>
      <c r="HAP7" s="28"/>
      <c r="HAQ7" s="28"/>
      <c r="HAR7" s="28"/>
      <c r="HAS7" s="325"/>
      <c r="HAT7" s="325"/>
      <c r="HAU7" s="28"/>
      <c r="HAV7" s="28"/>
      <c r="HAW7" s="28"/>
      <c r="HAX7" s="28"/>
      <c r="HAY7" s="28"/>
      <c r="HAZ7" s="28"/>
      <c r="HBA7" s="28"/>
      <c r="HBB7" s="28"/>
      <c r="HBC7" s="325"/>
      <c r="HBD7" s="325"/>
      <c r="HBE7" s="28"/>
      <c r="HBF7" s="28"/>
      <c r="HBG7" s="28"/>
      <c r="HBH7" s="28"/>
      <c r="HBI7" s="28"/>
      <c r="HBJ7" s="28"/>
      <c r="HBK7" s="28"/>
      <c r="HBL7" s="28"/>
      <c r="HBM7" s="325"/>
      <c r="HBN7" s="325"/>
      <c r="HBO7" s="28"/>
      <c r="HBP7" s="28"/>
      <c r="HBQ7" s="28"/>
      <c r="HBR7" s="28"/>
      <c r="HBS7" s="28"/>
      <c r="HBT7" s="28"/>
      <c r="HBU7" s="28"/>
      <c r="HBV7" s="28"/>
      <c r="HBW7" s="325"/>
      <c r="HBX7" s="325"/>
      <c r="HBY7" s="28"/>
      <c r="HBZ7" s="28"/>
      <c r="HCA7" s="28"/>
      <c r="HCB7" s="28"/>
      <c r="HCC7" s="28"/>
      <c r="HCD7" s="28"/>
      <c r="HCE7" s="28"/>
      <c r="HCF7" s="28"/>
      <c r="HCG7" s="325"/>
      <c r="HCH7" s="325"/>
      <c r="HCI7" s="28"/>
      <c r="HCJ7" s="28"/>
      <c r="HCK7" s="28"/>
      <c r="HCL7" s="28"/>
      <c r="HCM7" s="28"/>
      <c r="HCN7" s="28"/>
      <c r="HCO7" s="28"/>
      <c r="HCP7" s="28"/>
      <c r="HCQ7" s="325"/>
      <c r="HCR7" s="325"/>
      <c r="HCS7" s="28"/>
      <c r="HCT7" s="28"/>
      <c r="HCU7" s="28"/>
      <c r="HCV7" s="28"/>
      <c r="HCW7" s="28"/>
      <c r="HCX7" s="28"/>
      <c r="HCY7" s="28"/>
      <c r="HCZ7" s="28"/>
      <c r="HDA7" s="325"/>
      <c r="HDB7" s="325"/>
      <c r="HDC7" s="28"/>
      <c r="HDD7" s="28"/>
      <c r="HDE7" s="28"/>
      <c r="HDF7" s="28"/>
      <c r="HDG7" s="28"/>
      <c r="HDH7" s="28"/>
      <c r="HDI7" s="28"/>
      <c r="HDJ7" s="28"/>
      <c r="HDK7" s="325"/>
      <c r="HDL7" s="325"/>
      <c r="HDM7" s="28"/>
      <c r="HDN7" s="28"/>
      <c r="HDO7" s="28"/>
      <c r="HDP7" s="28"/>
      <c r="HDQ7" s="28"/>
      <c r="HDR7" s="28"/>
      <c r="HDS7" s="28"/>
      <c r="HDT7" s="28"/>
      <c r="HDU7" s="325"/>
      <c r="HDV7" s="325"/>
      <c r="HDW7" s="28"/>
      <c r="HDX7" s="28"/>
      <c r="HDY7" s="28"/>
      <c r="HDZ7" s="28"/>
      <c r="HEA7" s="28"/>
      <c r="HEB7" s="28"/>
      <c r="HEC7" s="28"/>
      <c r="HED7" s="28"/>
      <c r="HEE7" s="325"/>
      <c r="HEF7" s="325"/>
      <c r="HEG7" s="28"/>
      <c r="HEH7" s="28"/>
      <c r="HEI7" s="28"/>
      <c r="HEJ7" s="28"/>
      <c r="HEK7" s="28"/>
      <c r="HEL7" s="28"/>
      <c r="HEM7" s="28"/>
      <c r="HEN7" s="28"/>
      <c r="HEO7" s="325"/>
      <c r="HEP7" s="325"/>
      <c r="HEQ7" s="28"/>
      <c r="HER7" s="28"/>
      <c r="HES7" s="28"/>
      <c r="HET7" s="28"/>
      <c r="HEU7" s="28"/>
      <c r="HEV7" s="28"/>
      <c r="HEW7" s="28"/>
      <c r="HEX7" s="28"/>
      <c r="HEY7" s="325"/>
      <c r="HEZ7" s="325"/>
      <c r="HFA7" s="28"/>
      <c r="HFB7" s="28"/>
      <c r="HFC7" s="28"/>
      <c r="HFD7" s="28"/>
      <c r="HFE7" s="28"/>
      <c r="HFF7" s="28"/>
      <c r="HFG7" s="28"/>
      <c r="HFH7" s="28"/>
      <c r="HFI7" s="325"/>
      <c r="HFJ7" s="325"/>
      <c r="HFK7" s="28"/>
      <c r="HFL7" s="28"/>
      <c r="HFM7" s="28"/>
      <c r="HFN7" s="28"/>
      <c r="HFO7" s="28"/>
      <c r="HFP7" s="28"/>
      <c r="HFQ7" s="28"/>
      <c r="HFR7" s="28"/>
      <c r="HFS7" s="325"/>
      <c r="HFT7" s="325"/>
      <c r="HFU7" s="28"/>
      <c r="HFV7" s="28"/>
      <c r="HFW7" s="28"/>
      <c r="HFX7" s="28"/>
      <c r="HFY7" s="28"/>
      <c r="HFZ7" s="28"/>
      <c r="HGA7" s="28"/>
      <c r="HGB7" s="28"/>
      <c r="HGC7" s="325"/>
      <c r="HGD7" s="325"/>
      <c r="HGE7" s="28"/>
      <c r="HGF7" s="28"/>
      <c r="HGG7" s="28"/>
      <c r="HGH7" s="28"/>
      <c r="HGI7" s="28"/>
      <c r="HGJ7" s="28"/>
      <c r="HGK7" s="28"/>
      <c r="HGL7" s="28"/>
      <c r="HGM7" s="325"/>
      <c r="HGN7" s="325"/>
      <c r="HGO7" s="28"/>
      <c r="HGP7" s="28"/>
      <c r="HGQ7" s="28"/>
      <c r="HGR7" s="28"/>
      <c r="HGS7" s="28"/>
      <c r="HGT7" s="28"/>
      <c r="HGU7" s="28"/>
      <c r="HGV7" s="28"/>
      <c r="HGW7" s="325"/>
      <c r="HGX7" s="325"/>
      <c r="HGY7" s="28"/>
      <c r="HGZ7" s="28"/>
      <c r="HHA7" s="28"/>
      <c r="HHB7" s="28"/>
      <c r="HHC7" s="28"/>
      <c r="HHD7" s="28"/>
      <c r="HHE7" s="28"/>
      <c r="HHF7" s="28"/>
      <c r="HHG7" s="325"/>
      <c r="HHH7" s="325"/>
      <c r="HHI7" s="28"/>
      <c r="HHJ7" s="28"/>
      <c r="HHK7" s="28"/>
      <c r="HHL7" s="28"/>
      <c r="HHM7" s="28"/>
      <c r="HHN7" s="28"/>
      <c r="HHO7" s="28"/>
      <c r="HHP7" s="28"/>
      <c r="HHQ7" s="325"/>
      <c r="HHR7" s="325"/>
      <c r="HHS7" s="28"/>
      <c r="HHT7" s="28"/>
      <c r="HHU7" s="28"/>
      <c r="HHV7" s="28"/>
      <c r="HHW7" s="28"/>
      <c r="HHX7" s="28"/>
      <c r="HHY7" s="28"/>
      <c r="HHZ7" s="28"/>
      <c r="HIA7" s="325"/>
      <c r="HIB7" s="325"/>
      <c r="HIC7" s="28"/>
      <c r="HID7" s="28"/>
      <c r="HIE7" s="28"/>
      <c r="HIF7" s="28"/>
      <c r="HIG7" s="28"/>
      <c r="HIH7" s="28"/>
      <c r="HII7" s="28"/>
      <c r="HIJ7" s="28"/>
      <c r="HIK7" s="325"/>
      <c r="HIL7" s="325"/>
      <c r="HIM7" s="28"/>
      <c r="HIN7" s="28"/>
      <c r="HIO7" s="28"/>
      <c r="HIP7" s="28"/>
      <c r="HIQ7" s="28"/>
      <c r="HIR7" s="28"/>
      <c r="HIS7" s="28"/>
      <c r="HIT7" s="28"/>
      <c r="HIU7" s="325"/>
      <c r="HIV7" s="325"/>
      <c r="HIW7" s="28"/>
      <c r="HIX7" s="28"/>
      <c r="HIY7" s="28"/>
      <c r="HIZ7" s="28"/>
      <c r="HJA7" s="28"/>
      <c r="HJB7" s="28"/>
      <c r="HJC7" s="28"/>
      <c r="HJD7" s="28"/>
      <c r="HJE7" s="325"/>
      <c r="HJF7" s="325"/>
      <c r="HJG7" s="28"/>
      <c r="HJH7" s="28"/>
      <c r="HJI7" s="28"/>
      <c r="HJJ7" s="28"/>
      <c r="HJK7" s="28"/>
      <c r="HJL7" s="28"/>
      <c r="HJM7" s="28"/>
      <c r="HJN7" s="28"/>
      <c r="HJO7" s="325"/>
      <c r="HJP7" s="325"/>
      <c r="HJQ7" s="28"/>
      <c r="HJR7" s="28"/>
      <c r="HJS7" s="28"/>
      <c r="HJT7" s="28"/>
      <c r="HJU7" s="28"/>
      <c r="HJV7" s="28"/>
      <c r="HJW7" s="28"/>
      <c r="HJX7" s="28"/>
      <c r="HJY7" s="325"/>
      <c r="HJZ7" s="325"/>
      <c r="HKA7" s="28"/>
      <c r="HKB7" s="28"/>
      <c r="HKC7" s="28"/>
      <c r="HKD7" s="28"/>
      <c r="HKE7" s="28"/>
      <c r="HKF7" s="28"/>
      <c r="HKG7" s="28"/>
      <c r="HKH7" s="28"/>
      <c r="HKI7" s="325"/>
      <c r="HKJ7" s="325"/>
      <c r="HKK7" s="28"/>
      <c r="HKL7" s="28"/>
      <c r="HKM7" s="28"/>
      <c r="HKN7" s="28"/>
      <c r="HKO7" s="28"/>
      <c r="HKP7" s="28"/>
      <c r="HKQ7" s="28"/>
      <c r="HKR7" s="28"/>
      <c r="HKS7" s="325"/>
      <c r="HKT7" s="325"/>
      <c r="HKU7" s="28"/>
      <c r="HKV7" s="28"/>
      <c r="HKW7" s="28"/>
      <c r="HKX7" s="28"/>
      <c r="HKY7" s="28"/>
      <c r="HKZ7" s="28"/>
      <c r="HLA7" s="28"/>
      <c r="HLB7" s="28"/>
      <c r="HLC7" s="325"/>
      <c r="HLD7" s="325"/>
      <c r="HLE7" s="28"/>
      <c r="HLF7" s="28"/>
      <c r="HLG7" s="28"/>
      <c r="HLH7" s="28"/>
      <c r="HLI7" s="28"/>
      <c r="HLJ7" s="28"/>
      <c r="HLK7" s="28"/>
      <c r="HLL7" s="28"/>
      <c r="HLM7" s="325"/>
      <c r="HLN7" s="325"/>
      <c r="HLO7" s="28"/>
      <c r="HLP7" s="28"/>
      <c r="HLQ7" s="28"/>
      <c r="HLR7" s="28"/>
      <c r="HLS7" s="28"/>
      <c r="HLT7" s="28"/>
      <c r="HLU7" s="28"/>
      <c r="HLV7" s="28"/>
      <c r="HLW7" s="325"/>
      <c r="HLX7" s="325"/>
      <c r="HLY7" s="28"/>
      <c r="HLZ7" s="28"/>
      <c r="HMA7" s="28"/>
      <c r="HMB7" s="28"/>
      <c r="HMC7" s="28"/>
      <c r="HMD7" s="28"/>
      <c r="HME7" s="28"/>
      <c r="HMF7" s="28"/>
      <c r="HMG7" s="325"/>
      <c r="HMH7" s="325"/>
      <c r="HMI7" s="28"/>
      <c r="HMJ7" s="28"/>
      <c r="HMK7" s="28"/>
      <c r="HML7" s="28"/>
      <c r="HMM7" s="28"/>
      <c r="HMN7" s="28"/>
      <c r="HMO7" s="28"/>
      <c r="HMP7" s="28"/>
      <c r="HMQ7" s="325"/>
      <c r="HMR7" s="325"/>
      <c r="HMS7" s="28"/>
      <c r="HMT7" s="28"/>
      <c r="HMU7" s="28"/>
      <c r="HMV7" s="28"/>
      <c r="HMW7" s="28"/>
      <c r="HMX7" s="28"/>
      <c r="HMY7" s="28"/>
      <c r="HMZ7" s="28"/>
      <c r="HNA7" s="325"/>
      <c r="HNB7" s="325"/>
      <c r="HNC7" s="28"/>
      <c r="HND7" s="28"/>
      <c r="HNE7" s="28"/>
      <c r="HNF7" s="28"/>
      <c r="HNG7" s="28"/>
      <c r="HNH7" s="28"/>
      <c r="HNI7" s="28"/>
      <c r="HNJ7" s="28"/>
      <c r="HNK7" s="325"/>
      <c r="HNL7" s="325"/>
      <c r="HNM7" s="28"/>
      <c r="HNN7" s="28"/>
      <c r="HNO7" s="28"/>
      <c r="HNP7" s="28"/>
      <c r="HNQ7" s="28"/>
      <c r="HNR7" s="28"/>
      <c r="HNS7" s="28"/>
      <c r="HNT7" s="28"/>
      <c r="HNU7" s="325"/>
      <c r="HNV7" s="325"/>
      <c r="HNW7" s="28"/>
      <c r="HNX7" s="28"/>
      <c r="HNY7" s="28"/>
      <c r="HNZ7" s="28"/>
      <c r="HOA7" s="28"/>
      <c r="HOB7" s="28"/>
      <c r="HOC7" s="28"/>
      <c r="HOD7" s="28"/>
      <c r="HOE7" s="325"/>
      <c r="HOF7" s="325"/>
      <c r="HOG7" s="28"/>
      <c r="HOH7" s="28"/>
      <c r="HOI7" s="28"/>
      <c r="HOJ7" s="28"/>
      <c r="HOK7" s="28"/>
      <c r="HOL7" s="28"/>
      <c r="HOM7" s="28"/>
      <c r="HON7" s="28"/>
      <c r="HOO7" s="325"/>
      <c r="HOP7" s="325"/>
      <c r="HOQ7" s="28"/>
      <c r="HOR7" s="28"/>
      <c r="HOS7" s="28"/>
      <c r="HOT7" s="28"/>
      <c r="HOU7" s="28"/>
      <c r="HOV7" s="28"/>
      <c r="HOW7" s="28"/>
      <c r="HOX7" s="28"/>
      <c r="HOY7" s="325"/>
      <c r="HOZ7" s="325"/>
      <c r="HPA7" s="28"/>
      <c r="HPB7" s="28"/>
      <c r="HPC7" s="28"/>
      <c r="HPD7" s="28"/>
      <c r="HPE7" s="28"/>
      <c r="HPF7" s="28"/>
      <c r="HPG7" s="28"/>
      <c r="HPH7" s="28"/>
      <c r="HPI7" s="325"/>
      <c r="HPJ7" s="325"/>
      <c r="HPK7" s="28"/>
      <c r="HPL7" s="28"/>
      <c r="HPM7" s="28"/>
      <c r="HPN7" s="28"/>
      <c r="HPO7" s="28"/>
      <c r="HPP7" s="28"/>
      <c r="HPQ7" s="28"/>
      <c r="HPR7" s="28"/>
      <c r="HPS7" s="325"/>
      <c r="HPT7" s="325"/>
      <c r="HPU7" s="28"/>
      <c r="HPV7" s="28"/>
      <c r="HPW7" s="28"/>
      <c r="HPX7" s="28"/>
      <c r="HPY7" s="28"/>
      <c r="HPZ7" s="28"/>
      <c r="HQA7" s="28"/>
      <c r="HQB7" s="28"/>
      <c r="HQC7" s="325"/>
      <c r="HQD7" s="325"/>
      <c r="HQE7" s="28"/>
      <c r="HQF7" s="28"/>
      <c r="HQG7" s="28"/>
      <c r="HQH7" s="28"/>
      <c r="HQI7" s="28"/>
      <c r="HQJ7" s="28"/>
      <c r="HQK7" s="28"/>
      <c r="HQL7" s="28"/>
      <c r="HQM7" s="325"/>
      <c r="HQN7" s="325"/>
      <c r="HQO7" s="28"/>
      <c r="HQP7" s="28"/>
      <c r="HQQ7" s="28"/>
      <c r="HQR7" s="28"/>
      <c r="HQS7" s="28"/>
      <c r="HQT7" s="28"/>
      <c r="HQU7" s="28"/>
      <c r="HQV7" s="28"/>
      <c r="HQW7" s="325"/>
      <c r="HQX7" s="325"/>
      <c r="HQY7" s="28"/>
      <c r="HQZ7" s="28"/>
      <c r="HRA7" s="28"/>
      <c r="HRB7" s="28"/>
      <c r="HRC7" s="28"/>
      <c r="HRD7" s="28"/>
      <c r="HRE7" s="28"/>
      <c r="HRF7" s="28"/>
      <c r="HRG7" s="325"/>
      <c r="HRH7" s="325"/>
      <c r="HRI7" s="28"/>
      <c r="HRJ7" s="28"/>
      <c r="HRK7" s="28"/>
      <c r="HRL7" s="28"/>
      <c r="HRM7" s="28"/>
      <c r="HRN7" s="28"/>
      <c r="HRO7" s="28"/>
      <c r="HRP7" s="28"/>
      <c r="HRQ7" s="325"/>
      <c r="HRR7" s="325"/>
      <c r="HRS7" s="28"/>
      <c r="HRT7" s="28"/>
      <c r="HRU7" s="28"/>
      <c r="HRV7" s="28"/>
      <c r="HRW7" s="28"/>
      <c r="HRX7" s="28"/>
      <c r="HRY7" s="28"/>
      <c r="HRZ7" s="28"/>
      <c r="HSA7" s="325"/>
      <c r="HSB7" s="325"/>
      <c r="HSC7" s="28"/>
      <c r="HSD7" s="28"/>
      <c r="HSE7" s="28"/>
      <c r="HSF7" s="28"/>
      <c r="HSG7" s="28"/>
      <c r="HSH7" s="28"/>
      <c r="HSI7" s="28"/>
      <c r="HSJ7" s="28"/>
      <c r="HSK7" s="325"/>
      <c r="HSL7" s="325"/>
      <c r="HSM7" s="28"/>
      <c r="HSN7" s="28"/>
      <c r="HSO7" s="28"/>
      <c r="HSP7" s="28"/>
      <c r="HSQ7" s="28"/>
      <c r="HSR7" s="28"/>
      <c r="HSS7" s="28"/>
      <c r="HST7" s="28"/>
      <c r="HSU7" s="325"/>
      <c r="HSV7" s="325"/>
      <c r="HSW7" s="28"/>
      <c r="HSX7" s="28"/>
      <c r="HSY7" s="28"/>
      <c r="HSZ7" s="28"/>
      <c r="HTA7" s="28"/>
      <c r="HTB7" s="28"/>
      <c r="HTC7" s="28"/>
      <c r="HTD7" s="28"/>
      <c r="HTE7" s="325"/>
      <c r="HTF7" s="325"/>
      <c r="HTG7" s="28"/>
      <c r="HTH7" s="28"/>
      <c r="HTI7" s="28"/>
      <c r="HTJ7" s="28"/>
      <c r="HTK7" s="28"/>
      <c r="HTL7" s="28"/>
      <c r="HTM7" s="28"/>
      <c r="HTN7" s="28"/>
      <c r="HTO7" s="325"/>
      <c r="HTP7" s="325"/>
      <c r="HTQ7" s="28"/>
      <c r="HTR7" s="28"/>
      <c r="HTS7" s="28"/>
      <c r="HTT7" s="28"/>
      <c r="HTU7" s="28"/>
      <c r="HTV7" s="28"/>
      <c r="HTW7" s="28"/>
      <c r="HTX7" s="28"/>
      <c r="HTY7" s="325"/>
      <c r="HTZ7" s="325"/>
      <c r="HUA7" s="28"/>
      <c r="HUB7" s="28"/>
      <c r="HUC7" s="28"/>
      <c r="HUD7" s="28"/>
      <c r="HUE7" s="28"/>
      <c r="HUF7" s="28"/>
      <c r="HUG7" s="28"/>
      <c r="HUH7" s="28"/>
      <c r="HUI7" s="325"/>
      <c r="HUJ7" s="325"/>
      <c r="HUK7" s="28"/>
      <c r="HUL7" s="28"/>
      <c r="HUM7" s="28"/>
      <c r="HUN7" s="28"/>
      <c r="HUO7" s="28"/>
      <c r="HUP7" s="28"/>
      <c r="HUQ7" s="28"/>
      <c r="HUR7" s="28"/>
      <c r="HUS7" s="325"/>
      <c r="HUT7" s="325"/>
      <c r="HUU7" s="28"/>
      <c r="HUV7" s="28"/>
      <c r="HUW7" s="28"/>
      <c r="HUX7" s="28"/>
      <c r="HUY7" s="28"/>
      <c r="HUZ7" s="28"/>
      <c r="HVA7" s="28"/>
      <c r="HVB7" s="28"/>
      <c r="HVC7" s="325"/>
      <c r="HVD7" s="325"/>
      <c r="HVE7" s="28"/>
      <c r="HVF7" s="28"/>
      <c r="HVG7" s="28"/>
      <c r="HVH7" s="28"/>
      <c r="HVI7" s="28"/>
      <c r="HVJ7" s="28"/>
      <c r="HVK7" s="28"/>
      <c r="HVL7" s="28"/>
      <c r="HVM7" s="325"/>
      <c r="HVN7" s="325"/>
      <c r="HVO7" s="28"/>
      <c r="HVP7" s="28"/>
      <c r="HVQ7" s="28"/>
      <c r="HVR7" s="28"/>
      <c r="HVS7" s="28"/>
      <c r="HVT7" s="28"/>
      <c r="HVU7" s="28"/>
      <c r="HVV7" s="28"/>
      <c r="HVW7" s="325"/>
      <c r="HVX7" s="325"/>
      <c r="HVY7" s="28"/>
      <c r="HVZ7" s="28"/>
      <c r="HWA7" s="28"/>
      <c r="HWB7" s="28"/>
      <c r="HWC7" s="28"/>
      <c r="HWD7" s="28"/>
      <c r="HWE7" s="28"/>
      <c r="HWF7" s="28"/>
      <c r="HWG7" s="325"/>
      <c r="HWH7" s="325"/>
      <c r="HWI7" s="28"/>
      <c r="HWJ7" s="28"/>
      <c r="HWK7" s="28"/>
      <c r="HWL7" s="28"/>
      <c r="HWM7" s="28"/>
      <c r="HWN7" s="28"/>
      <c r="HWO7" s="28"/>
      <c r="HWP7" s="28"/>
      <c r="HWQ7" s="325"/>
      <c r="HWR7" s="325"/>
      <c r="HWS7" s="28"/>
      <c r="HWT7" s="28"/>
      <c r="HWU7" s="28"/>
      <c r="HWV7" s="28"/>
      <c r="HWW7" s="28"/>
      <c r="HWX7" s="28"/>
      <c r="HWY7" s="28"/>
      <c r="HWZ7" s="28"/>
      <c r="HXA7" s="325"/>
      <c r="HXB7" s="325"/>
      <c r="HXC7" s="28"/>
      <c r="HXD7" s="28"/>
      <c r="HXE7" s="28"/>
      <c r="HXF7" s="28"/>
      <c r="HXG7" s="28"/>
      <c r="HXH7" s="28"/>
      <c r="HXI7" s="28"/>
      <c r="HXJ7" s="28"/>
      <c r="HXK7" s="325"/>
      <c r="HXL7" s="325"/>
      <c r="HXM7" s="28"/>
      <c r="HXN7" s="28"/>
      <c r="HXO7" s="28"/>
      <c r="HXP7" s="28"/>
      <c r="HXQ7" s="28"/>
      <c r="HXR7" s="28"/>
      <c r="HXS7" s="28"/>
      <c r="HXT7" s="28"/>
      <c r="HXU7" s="325"/>
      <c r="HXV7" s="325"/>
      <c r="HXW7" s="28"/>
      <c r="HXX7" s="28"/>
      <c r="HXY7" s="28"/>
      <c r="HXZ7" s="28"/>
      <c r="HYA7" s="28"/>
      <c r="HYB7" s="28"/>
      <c r="HYC7" s="28"/>
      <c r="HYD7" s="28"/>
      <c r="HYE7" s="325"/>
      <c r="HYF7" s="325"/>
      <c r="HYG7" s="28"/>
      <c r="HYH7" s="28"/>
      <c r="HYI7" s="28"/>
      <c r="HYJ7" s="28"/>
      <c r="HYK7" s="28"/>
      <c r="HYL7" s="28"/>
      <c r="HYM7" s="28"/>
      <c r="HYN7" s="28"/>
      <c r="HYO7" s="325"/>
      <c r="HYP7" s="325"/>
      <c r="HYQ7" s="28"/>
      <c r="HYR7" s="28"/>
      <c r="HYS7" s="28"/>
      <c r="HYT7" s="28"/>
      <c r="HYU7" s="28"/>
      <c r="HYV7" s="28"/>
      <c r="HYW7" s="28"/>
      <c r="HYX7" s="28"/>
      <c r="HYY7" s="325"/>
      <c r="HYZ7" s="325"/>
      <c r="HZA7" s="28"/>
      <c r="HZB7" s="28"/>
      <c r="HZC7" s="28"/>
      <c r="HZD7" s="28"/>
      <c r="HZE7" s="28"/>
      <c r="HZF7" s="28"/>
      <c r="HZG7" s="28"/>
      <c r="HZH7" s="28"/>
      <c r="HZI7" s="325"/>
      <c r="HZJ7" s="325"/>
      <c r="HZK7" s="28"/>
      <c r="HZL7" s="28"/>
      <c r="HZM7" s="28"/>
      <c r="HZN7" s="28"/>
      <c r="HZO7" s="28"/>
      <c r="HZP7" s="28"/>
      <c r="HZQ7" s="28"/>
      <c r="HZR7" s="28"/>
      <c r="HZS7" s="325"/>
      <c r="HZT7" s="325"/>
      <c r="HZU7" s="28"/>
      <c r="HZV7" s="28"/>
      <c r="HZW7" s="28"/>
      <c r="HZX7" s="28"/>
      <c r="HZY7" s="28"/>
      <c r="HZZ7" s="28"/>
      <c r="IAA7" s="28"/>
      <c r="IAB7" s="28"/>
      <c r="IAC7" s="325"/>
      <c r="IAD7" s="325"/>
      <c r="IAE7" s="28"/>
      <c r="IAF7" s="28"/>
      <c r="IAG7" s="28"/>
      <c r="IAH7" s="28"/>
      <c r="IAI7" s="28"/>
      <c r="IAJ7" s="28"/>
      <c r="IAK7" s="28"/>
      <c r="IAL7" s="28"/>
      <c r="IAM7" s="325"/>
      <c r="IAN7" s="325"/>
      <c r="IAO7" s="28"/>
      <c r="IAP7" s="28"/>
      <c r="IAQ7" s="28"/>
      <c r="IAR7" s="28"/>
      <c r="IAS7" s="28"/>
      <c r="IAT7" s="28"/>
      <c r="IAU7" s="28"/>
      <c r="IAV7" s="28"/>
      <c r="IAW7" s="325"/>
      <c r="IAX7" s="325"/>
      <c r="IAY7" s="28"/>
      <c r="IAZ7" s="28"/>
      <c r="IBA7" s="28"/>
      <c r="IBB7" s="28"/>
      <c r="IBC7" s="28"/>
      <c r="IBD7" s="28"/>
      <c r="IBE7" s="28"/>
      <c r="IBF7" s="28"/>
      <c r="IBG7" s="325"/>
      <c r="IBH7" s="325"/>
      <c r="IBI7" s="28"/>
      <c r="IBJ7" s="28"/>
      <c r="IBK7" s="28"/>
      <c r="IBL7" s="28"/>
      <c r="IBM7" s="28"/>
      <c r="IBN7" s="28"/>
      <c r="IBO7" s="28"/>
      <c r="IBP7" s="28"/>
      <c r="IBQ7" s="325"/>
      <c r="IBR7" s="325"/>
      <c r="IBS7" s="28"/>
      <c r="IBT7" s="28"/>
      <c r="IBU7" s="28"/>
      <c r="IBV7" s="28"/>
      <c r="IBW7" s="28"/>
      <c r="IBX7" s="28"/>
      <c r="IBY7" s="28"/>
      <c r="IBZ7" s="28"/>
      <c r="ICA7" s="325"/>
      <c r="ICB7" s="325"/>
      <c r="ICC7" s="28"/>
      <c r="ICD7" s="28"/>
      <c r="ICE7" s="28"/>
      <c r="ICF7" s="28"/>
      <c r="ICG7" s="28"/>
      <c r="ICH7" s="28"/>
      <c r="ICI7" s="28"/>
      <c r="ICJ7" s="28"/>
      <c r="ICK7" s="325"/>
      <c r="ICL7" s="325"/>
      <c r="ICM7" s="28"/>
      <c r="ICN7" s="28"/>
      <c r="ICO7" s="28"/>
      <c r="ICP7" s="28"/>
      <c r="ICQ7" s="28"/>
      <c r="ICR7" s="28"/>
      <c r="ICS7" s="28"/>
      <c r="ICT7" s="28"/>
      <c r="ICU7" s="325"/>
      <c r="ICV7" s="325"/>
      <c r="ICW7" s="28"/>
      <c r="ICX7" s="28"/>
      <c r="ICY7" s="28"/>
      <c r="ICZ7" s="28"/>
      <c r="IDA7" s="28"/>
      <c r="IDB7" s="28"/>
      <c r="IDC7" s="28"/>
      <c r="IDD7" s="28"/>
      <c r="IDE7" s="325"/>
      <c r="IDF7" s="325"/>
      <c r="IDG7" s="28"/>
      <c r="IDH7" s="28"/>
      <c r="IDI7" s="28"/>
      <c r="IDJ7" s="28"/>
      <c r="IDK7" s="28"/>
      <c r="IDL7" s="28"/>
      <c r="IDM7" s="28"/>
      <c r="IDN7" s="28"/>
      <c r="IDO7" s="325"/>
      <c r="IDP7" s="325"/>
      <c r="IDQ7" s="28"/>
      <c r="IDR7" s="28"/>
      <c r="IDS7" s="28"/>
      <c r="IDT7" s="28"/>
      <c r="IDU7" s="28"/>
      <c r="IDV7" s="28"/>
      <c r="IDW7" s="28"/>
      <c r="IDX7" s="28"/>
      <c r="IDY7" s="325"/>
      <c r="IDZ7" s="325"/>
      <c r="IEA7" s="28"/>
      <c r="IEB7" s="28"/>
      <c r="IEC7" s="28"/>
      <c r="IED7" s="28"/>
      <c r="IEE7" s="28"/>
      <c r="IEF7" s="28"/>
      <c r="IEG7" s="28"/>
      <c r="IEH7" s="28"/>
      <c r="IEI7" s="325"/>
      <c r="IEJ7" s="325"/>
      <c r="IEK7" s="28"/>
      <c r="IEL7" s="28"/>
      <c r="IEM7" s="28"/>
      <c r="IEN7" s="28"/>
      <c r="IEO7" s="28"/>
      <c r="IEP7" s="28"/>
      <c r="IEQ7" s="28"/>
      <c r="IER7" s="28"/>
      <c r="IES7" s="325"/>
      <c r="IET7" s="325"/>
      <c r="IEU7" s="28"/>
      <c r="IEV7" s="28"/>
      <c r="IEW7" s="28"/>
      <c r="IEX7" s="28"/>
      <c r="IEY7" s="28"/>
      <c r="IEZ7" s="28"/>
      <c r="IFA7" s="28"/>
      <c r="IFB7" s="28"/>
      <c r="IFC7" s="325"/>
      <c r="IFD7" s="325"/>
      <c r="IFE7" s="28"/>
      <c r="IFF7" s="28"/>
      <c r="IFG7" s="28"/>
      <c r="IFH7" s="28"/>
      <c r="IFI7" s="28"/>
      <c r="IFJ7" s="28"/>
      <c r="IFK7" s="28"/>
      <c r="IFL7" s="28"/>
      <c r="IFM7" s="325"/>
      <c r="IFN7" s="325"/>
      <c r="IFO7" s="28"/>
      <c r="IFP7" s="28"/>
      <c r="IFQ7" s="28"/>
      <c r="IFR7" s="28"/>
      <c r="IFS7" s="28"/>
      <c r="IFT7" s="28"/>
      <c r="IFU7" s="28"/>
      <c r="IFV7" s="28"/>
      <c r="IFW7" s="325"/>
      <c r="IFX7" s="325"/>
      <c r="IFY7" s="28"/>
      <c r="IFZ7" s="28"/>
      <c r="IGA7" s="28"/>
      <c r="IGB7" s="28"/>
      <c r="IGC7" s="28"/>
      <c r="IGD7" s="28"/>
      <c r="IGE7" s="28"/>
      <c r="IGF7" s="28"/>
      <c r="IGG7" s="325"/>
      <c r="IGH7" s="325"/>
      <c r="IGI7" s="28"/>
      <c r="IGJ7" s="28"/>
      <c r="IGK7" s="28"/>
      <c r="IGL7" s="28"/>
      <c r="IGM7" s="28"/>
      <c r="IGN7" s="28"/>
      <c r="IGO7" s="28"/>
      <c r="IGP7" s="28"/>
      <c r="IGQ7" s="325"/>
      <c r="IGR7" s="325"/>
      <c r="IGS7" s="28"/>
      <c r="IGT7" s="28"/>
      <c r="IGU7" s="28"/>
      <c r="IGV7" s="28"/>
      <c r="IGW7" s="28"/>
      <c r="IGX7" s="28"/>
      <c r="IGY7" s="28"/>
      <c r="IGZ7" s="28"/>
      <c r="IHA7" s="325"/>
      <c r="IHB7" s="325"/>
      <c r="IHC7" s="28"/>
      <c r="IHD7" s="28"/>
      <c r="IHE7" s="28"/>
      <c r="IHF7" s="28"/>
      <c r="IHG7" s="28"/>
      <c r="IHH7" s="28"/>
      <c r="IHI7" s="28"/>
      <c r="IHJ7" s="28"/>
      <c r="IHK7" s="325"/>
      <c r="IHL7" s="325"/>
      <c r="IHM7" s="28"/>
      <c r="IHN7" s="28"/>
      <c r="IHO7" s="28"/>
      <c r="IHP7" s="28"/>
      <c r="IHQ7" s="28"/>
      <c r="IHR7" s="28"/>
      <c r="IHS7" s="28"/>
      <c r="IHT7" s="28"/>
      <c r="IHU7" s="325"/>
      <c r="IHV7" s="325"/>
      <c r="IHW7" s="28"/>
      <c r="IHX7" s="28"/>
      <c r="IHY7" s="28"/>
      <c r="IHZ7" s="28"/>
      <c r="IIA7" s="28"/>
      <c r="IIB7" s="28"/>
      <c r="IIC7" s="28"/>
      <c r="IID7" s="28"/>
      <c r="IIE7" s="325"/>
      <c r="IIF7" s="325"/>
      <c r="IIG7" s="28"/>
      <c r="IIH7" s="28"/>
      <c r="III7" s="28"/>
      <c r="IIJ7" s="28"/>
      <c r="IIK7" s="28"/>
      <c r="IIL7" s="28"/>
      <c r="IIM7" s="28"/>
      <c r="IIN7" s="28"/>
      <c r="IIO7" s="325"/>
      <c r="IIP7" s="325"/>
      <c r="IIQ7" s="28"/>
      <c r="IIR7" s="28"/>
      <c r="IIS7" s="28"/>
      <c r="IIT7" s="28"/>
      <c r="IIU7" s="28"/>
      <c r="IIV7" s="28"/>
      <c r="IIW7" s="28"/>
      <c r="IIX7" s="28"/>
      <c r="IIY7" s="325"/>
      <c r="IIZ7" s="325"/>
      <c r="IJA7" s="28"/>
      <c r="IJB7" s="28"/>
      <c r="IJC7" s="28"/>
      <c r="IJD7" s="28"/>
      <c r="IJE7" s="28"/>
      <c r="IJF7" s="28"/>
      <c r="IJG7" s="28"/>
      <c r="IJH7" s="28"/>
      <c r="IJI7" s="325"/>
      <c r="IJJ7" s="325"/>
      <c r="IJK7" s="28"/>
      <c r="IJL7" s="28"/>
      <c r="IJM7" s="28"/>
      <c r="IJN7" s="28"/>
      <c r="IJO7" s="28"/>
      <c r="IJP7" s="28"/>
      <c r="IJQ7" s="28"/>
      <c r="IJR7" s="28"/>
      <c r="IJS7" s="325"/>
      <c r="IJT7" s="325"/>
      <c r="IJU7" s="28"/>
      <c r="IJV7" s="28"/>
      <c r="IJW7" s="28"/>
      <c r="IJX7" s="28"/>
      <c r="IJY7" s="28"/>
      <c r="IJZ7" s="28"/>
      <c r="IKA7" s="28"/>
      <c r="IKB7" s="28"/>
      <c r="IKC7" s="325"/>
      <c r="IKD7" s="325"/>
      <c r="IKE7" s="28"/>
      <c r="IKF7" s="28"/>
      <c r="IKG7" s="28"/>
      <c r="IKH7" s="28"/>
      <c r="IKI7" s="28"/>
      <c r="IKJ7" s="28"/>
      <c r="IKK7" s="28"/>
      <c r="IKL7" s="28"/>
      <c r="IKM7" s="325"/>
      <c r="IKN7" s="325"/>
      <c r="IKO7" s="28"/>
      <c r="IKP7" s="28"/>
      <c r="IKQ7" s="28"/>
      <c r="IKR7" s="28"/>
      <c r="IKS7" s="28"/>
      <c r="IKT7" s="28"/>
      <c r="IKU7" s="28"/>
      <c r="IKV7" s="28"/>
      <c r="IKW7" s="325"/>
      <c r="IKX7" s="325"/>
      <c r="IKY7" s="28"/>
      <c r="IKZ7" s="28"/>
      <c r="ILA7" s="28"/>
      <c r="ILB7" s="28"/>
      <c r="ILC7" s="28"/>
      <c r="ILD7" s="28"/>
      <c r="ILE7" s="28"/>
      <c r="ILF7" s="28"/>
      <c r="ILG7" s="325"/>
      <c r="ILH7" s="325"/>
      <c r="ILI7" s="28"/>
      <c r="ILJ7" s="28"/>
      <c r="ILK7" s="28"/>
      <c r="ILL7" s="28"/>
      <c r="ILM7" s="28"/>
      <c r="ILN7" s="28"/>
      <c r="ILO7" s="28"/>
      <c r="ILP7" s="28"/>
      <c r="ILQ7" s="325"/>
      <c r="ILR7" s="325"/>
      <c r="ILS7" s="28"/>
      <c r="ILT7" s="28"/>
      <c r="ILU7" s="28"/>
      <c r="ILV7" s="28"/>
      <c r="ILW7" s="28"/>
      <c r="ILX7" s="28"/>
      <c r="ILY7" s="28"/>
      <c r="ILZ7" s="28"/>
      <c r="IMA7" s="325"/>
      <c r="IMB7" s="325"/>
      <c r="IMC7" s="28"/>
      <c r="IMD7" s="28"/>
      <c r="IME7" s="28"/>
      <c r="IMF7" s="28"/>
      <c r="IMG7" s="28"/>
      <c r="IMH7" s="28"/>
      <c r="IMI7" s="28"/>
      <c r="IMJ7" s="28"/>
      <c r="IMK7" s="325"/>
      <c r="IML7" s="325"/>
      <c r="IMM7" s="28"/>
      <c r="IMN7" s="28"/>
      <c r="IMO7" s="28"/>
      <c r="IMP7" s="28"/>
      <c r="IMQ7" s="28"/>
      <c r="IMR7" s="28"/>
      <c r="IMS7" s="28"/>
      <c r="IMT7" s="28"/>
      <c r="IMU7" s="325"/>
      <c r="IMV7" s="325"/>
      <c r="IMW7" s="28"/>
      <c r="IMX7" s="28"/>
      <c r="IMY7" s="28"/>
      <c r="IMZ7" s="28"/>
      <c r="INA7" s="28"/>
      <c r="INB7" s="28"/>
      <c r="INC7" s="28"/>
      <c r="IND7" s="28"/>
      <c r="INE7" s="325"/>
      <c r="INF7" s="325"/>
      <c r="ING7" s="28"/>
      <c r="INH7" s="28"/>
      <c r="INI7" s="28"/>
      <c r="INJ7" s="28"/>
      <c r="INK7" s="28"/>
      <c r="INL7" s="28"/>
      <c r="INM7" s="28"/>
      <c r="INN7" s="28"/>
      <c r="INO7" s="325"/>
      <c r="INP7" s="325"/>
      <c r="INQ7" s="28"/>
      <c r="INR7" s="28"/>
      <c r="INS7" s="28"/>
      <c r="INT7" s="28"/>
      <c r="INU7" s="28"/>
      <c r="INV7" s="28"/>
      <c r="INW7" s="28"/>
      <c r="INX7" s="28"/>
      <c r="INY7" s="325"/>
      <c r="INZ7" s="325"/>
      <c r="IOA7" s="28"/>
      <c r="IOB7" s="28"/>
      <c r="IOC7" s="28"/>
      <c r="IOD7" s="28"/>
      <c r="IOE7" s="28"/>
      <c r="IOF7" s="28"/>
      <c r="IOG7" s="28"/>
      <c r="IOH7" s="28"/>
      <c r="IOI7" s="325"/>
      <c r="IOJ7" s="325"/>
      <c r="IOK7" s="28"/>
      <c r="IOL7" s="28"/>
      <c r="IOM7" s="28"/>
      <c r="ION7" s="28"/>
      <c r="IOO7" s="28"/>
      <c r="IOP7" s="28"/>
      <c r="IOQ7" s="28"/>
      <c r="IOR7" s="28"/>
      <c r="IOS7" s="325"/>
      <c r="IOT7" s="325"/>
      <c r="IOU7" s="28"/>
      <c r="IOV7" s="28"/>
      <c r="IOW7" s="28"/>
      <c r="IOX7" s="28"/>
      <c r="IOY7" s="28"/>
      <c r="IOZ7" s="28"/>
      <c r="IPA7" s="28"/>
      <c r="IPB7" s="28"/>
      <c r="IPC7" s="325"/>
      <c r="IPD7" s="325"/>
      <c r="IPE7" s="28"/>
      <c r="IPF7" s="28"/>
      <c r="IPG7" s="28"/>
      <c r="IPH7" s="28"/>
      <c r="IPI7" s="28"/>
      <c r="IPJ7" s="28"/>
      <c r="IPK7" s="28"/>
      <c r="IPL7" s="28"/>
      <c r="IPM7" s="325"/>
      <c r="IPN7" s="325"/>
      <c r="IPO7" s="28"/>
      <c r="IPP7" s="28"/>
      <c r="IPQ7" s="28"/>
      <c r="IPR7" s="28"/>
      <c r="IPS7" s="28"/>
      <c r="IPT7" s="28"/>
      <c r="IPU7" s="28"/>
      <c r="IPV7" s="28"/>
      <c r="IPW7" s="325"/>
      <c r="IPX7" s="325"/>
      <c r="IPY7" s="28"/>
      <c r="IPZ7" s="28"/>
      <c r="IQA7" s="28"/>
      <c r="IQB7" s="28"/>
      <c r="IQC7" s="28"/>
      <c r="IQD7" s="28"/>
      <c r="IQE7" s="28"/>
      <c r="IQF7" s="28"/>
      <c r="IQG7" s="325"/>
      <c r="IQH7" s="325"/>
      <c r="IQI7" s="28"/>
      <c r="IQJ7" s="28"/>
      <c r="IQK7" s="28"/>
      <c r="IQL7" s="28"/>
      <c r="IQM7" s="28"/>
      <c r="IQN7" s="28"/>
      <c r="IQO7" s="28"/>
      <c r="IQP7" s="28"/>
      <c r="IQQ7" s="325"/>
      <c r="IQR7" s="325"/>
      <c r="IQS7" s="28"/>
      <c r="IQT7" s="28"/>
      <c r="IQU7" s="28"/>
      <c r="IQV7" s="28"/>
      <c r="IQW7" s="28"/>
      <c r="IQX7" s="28"/>
      <c r="IQY7" s="28"/>
      <c r="IQZ7" s="28"/>
      <c r="IRA7" s="325"/>
      <c r="IRB7" s="325"/>
      <c r="IRC7" s="28"/>
      <c r="IRD7" s="28"/>
      <c r="IRE7" s="28"/>
      <c r="IRF7" s="28"/>
      <c r="IRG7" s="28"/>
      <c r="IRH7" s="28"/>
      <c r="IRI7" s="28"/>
      <c r="IRJ7" s="28"/>
      <c r="IRK7" s="325"/>
      <c r="IRL7" s="325"/>
      <c r="IRM7" s="28"/>
      <c r="IRN7" s="28"/>
      <c r="IRO7" s="28"/>
      <c r="IRP7" s="28"/>
      <c r="IRQ7" s="28"/>
      <c r="IRR7" s="28"/>
      <c r="IRS7" s="28"/>
      <c r="IRT7" s="28"/>
      <c r="IRU7" s="325"/>
      <c r="IRV7" s="325"/>
      <c r="IRW7" s="28"/>
      <c r="IRX7" s="28"/>
      <c r="IRY7" s="28"/>
      <c r="IRZ7" s="28"/>
      <c r="ISA7" s="28"/>
      <c r="ISB7" s="28"/>
      <c r="ISC7" s="28"/>
      <c r="ISD7" s="28"/>
      <c r="ISE7" s="325"/>
      <c r="ISF7" s="325"/>
      <c r="ISG7" s="28"/>
      <c r="ISH7" s="28"/>
      <c r="ISI7" s="28"/>
      <c r="ISJ7" s="28"/>
      <c r="ISK7" s="28"/>
      <c r="ISL7" s="28"/>
      <c r="ISM7" s="28"/>
      <c r="ISN7" s="28"/>
      <c r="ISO7" s="325"/>
      <c r="ISP7" s="325"/>
      <c r="ISQ7" s="28"/>
      <c r="ISR7" s="28"/>
      <c r="ISS7" s="28"/>
      <c r="IST7" s="28"/>
      <c r="ISU7" s="28"/>
      <c r="ISV7" s="28"/>
      <c r="ISW7" s="28"/>
      <c r="ISX7" s="28"/>
      <c r="ISY7" s="325"/>
      <c r="ISZ7" s="325"/>
      <c r="ITA7" s="28"/>
      <c r="ITB7" s="28"/>
      <c r="ITC7" s="28"/>
      <c r="ITD7" s="28"/>
      <c r="ITE7" s="28"/>
      <c r="ITF7" s="28"/>
      <c r="ITG7" s="28"/>
      <c r="ITH7" s="28"/>
      <c r="ITI7" s="325"/>
      <c r="ITJ7" s="325"/>
      <c r="ITK7" s="28"/>
      <c r="ITL7" s="28"/>
      <c r="ITM7" s="28"/>
      <c r="ITN7" s="28"/>
      <c r="ITO7" s="28"/>
      <c r="ITP7" s="28"/>
      <c r="ITQ7" s="28"/>
      <c r="ITR7" s="28"/>
      <c r="ITS7" s="325"/>
      <c r="ITT7" s="325"/>
      <c r="ITU7" s="28"/>
      <c r="ITV7" s="28"/>
      <c r="ITW7" s="28"/>
      <c r="ITX7" s="28"/>
      <c r="ITY7" s="28"/>
      <c r="ITZ7" s="28"/>
      <c r="IUA7" s="28"/>
      <c r="IUB7" s="28"/>
      <c r="IUC7" s="325"/>
      <c r="IUD7" s="325"/>
      <c r="IUE7" s="28"/>
      <c r="IUF7" s="28"/>
      <c r="IUG7" s="28"/>
      <c r="IUH7" s="28"/>
      <c r="IUI7" s="28"/>
      <c r="IUJ7" s="28"/>
      <c r="IUK7" s="28"/>
      <c r="IUL7" s="28"/>
      <c r="IUM7" s="325"/>
      <c r="IUN7" s="325"/>
      <c r="IUO7" s="28"/>
      <c r="IUP7" s="28"/>
      <c r="IUQ7" s="28"/>
      <c r="IUR7" s="28"/>
      <c r="IUS7" s="28"/>
      <c r="IUT7" s="28"/>
      <c r="IUU7" s="28"/>
      <c r="IUV7" s="28"/>
      <c r="IUW7" s="325"/>
      <c r="IUX7" s="325"/>
      <c r="IUY7" s="28"/>
      <c r="IUZ7" s="28"/>
      <c r="IVA7" s="28"/>
      <c r="IVB7" s="28"/>
      <c r="IVC7" s="28"/>
      <c r="IVD7" s="28"/>
      <c r="IVE7" s="28"/>
      <c r="IVF7" s="28"/>
      <c r="IVG7" s="325"/>
      <c r="IVH7" s="325"/>
      <c r="IVI7" s="28"/>
      <c r="IVJ7" s="28"/>
      <c r="IVK7" s="28"/>
      <c r="IVL7" s="28"/>
      <c r="IVM7" s="28"/>
      <c r="IVN7" s="28"/>
      <c r="IVO7" s="28"/>
      <c r="IVP7" s="28"/>
      <c r="IVQ7" s="325"/>
      <c r="IVR7" s="325"/>
      <c r="IVS7" s="28"/>
      <c r="IVT7" s="28"/>
      <c r="IVU7" s="28"/>
      <c r="IVV7" s="28"/>
      <c r="IVW7" s="28"/>
      <c r="IVX7" s="28"/>
      <c r="IVY7" s="28"/>
      <c r="IVZ7" s="28"/>
      <c r="IWA7" s="325"/>
      <c r="IWB7" s="325"/>
      <c r="IWC7" s="28"/>
      <c r="IWD7" s="28"/>
      <c r="IWE7" s="28"/>
      <c r="IWF7" s="28"/>
      <c r="IWG7" s="28"/>
      <c r="IWH7" s="28"/>
      <c r="IWI7" s="28"/>
      <c r="IWJ7" s="28"/>
      <c r="IWK7" s="325"/>
      <c r="IWL7" s="325"/>
      <c r="IWM7" s="28"/>
      <c r="IWN7" s="28"/>
      <c r="IWO7" s="28"/>
      <c r="IWP7" s="28"/>
      <c r="IWQ7" s="28"/>
      <c r="IWR7" s="28"/>
      <c r="IWS7" s="28"/>
      <c r="IWT7" s="28"/>
      <c r="IWU7" s="325"/>
      <c r="IWV7" s="325"/>
      <c r="IWW7" s="28"/>
      <c r="IWX7" s="28"/>
      <c r="IWY7" s="28"/>
      <c r="IWZ7" s="28"/>
      <c r="IXA7" s="28"/>
      <c r="IXB7" s="28"/>
      <c r="IXC7" s="28"/>
      <c r="IXD7" s="28"/>
      <c r="IXE7" s="325"/>
      <c r="IXF7" s="325"/>
      <c r="IXG7" s="28"/>
      <c r="IXH7" s="28"/>
      <c r="IXI7" s="28"/>
      <c r="IXJ7" s="28"/>
      <c r="IXK7" s="28"/>
      <c r="IXL7" s="28"/>
      <c r="IXM7" s="28"/>
      <c r="IXN7" s="28"/>
      <c r="IXO7" s="325"/>
      <c r="IXP7" s="325"/>
      <c r="IXQ7" s="28"/>
      <c r="IXR7" s="28"/>
      <c r="IXS7" s="28"/>
      <c r="IXT7" s="28"/>
      <c r="IXU7" s="28"/>
      <c r="IXV7" s="28"/>
      <c r="IXW7" s="28"/>
      <c r="IXX7" s="28"/>
      <c r="IXY7" s="325"/>
      <c r="IXZ7" s="325"/>
      <c r="IYA7" s="28"/>
      <c r="IYB7" s="28"/>
      <c r="IYC7" s="28"/>
      <c r="IYD7" s="28"/>
      <c r="IYE7" s="28"/>
      <c r="IYF7" s="28"/>
      <c r="IYG7" s="28"/>
      <c r="IYH7" s="28"/>
      <c r="IYI7" s="325"/>
      <c r="IYJ7" s="325"/>
      <c r="IYK7" s="28"/>
      <c r="IYL7" s="28"/>
      <c r="IYM7" s="28"/>
      <c r="IYN7" s="28"/>
      <c r="IYO7" s="28"/>
      <c r="IYP7" s="28"/>
      <c r="IYQ7" s="28"/>
      <c r="IYR7" s="28"/>
      <c r="IYS7" s="325"/>
      <c r="IYT7" s="325"/>
      <c r="IYU7" s="28"/>
      <c r="IYV7" s="28"/>
      <c r="IYW7" s="28"/>
      <c r="IYX7" s="28"/>
      <c r="IYY7" s="28"/>
      <c r="IYZ7" s="28"/>
      <c r="IZA7" s="28"/>
      <c r="IZB7" s="28"/>
      <c r="IZC7" s="325"/>
      <c r="IZD7" s="325"/>
      <c r="IZE7" s="28"/>
      <c r="IZF7" s="28"/>
      <c r="IZG7" s="28"/>
      <c r="IZH7" s="28"/>
      <c r="IZI7" s="28"/>
      <c r="IZJ7" s="28"/>
      <c r="IZK7" s="28"/>
      <c r="IZL7" s="28"/>
      <c r="IZM7" s="325"/>
      <c r="IZN7" s="325"/>
      <c r="IZO7" s="28"/>
      <c r="IZP7" s="28"/>
      <c r="IZQ7" s="28"/>
      <c r="IZR7" s="28"/>
      <c r="IZS7" s="28"/>
      <c r="IZT7" s="28"/>
      <c r="IZU7" s="28"/>
      <c r="IZV7" s="28"/>
      <c r="IZW7" s="325"/>
      <c r="IZX7" s="325"/>
      <c r="IZY7" s="28"/>
      <c r="IZZ7" s="28"/>
      <c r="JAA7" s="28"/>
      <c r="JAB7" s="28"/>
      <c r="JAC7" s="28"/>
      <c r="JAD7" s="28"/>
      <c r="JAE7" s="28"/>
      <c r="JAF7" s="28"/>
      <c r="JAG7" s="325"/>
      <c r="JAH7" s="325"/>
      <c r="JAI7" s="28"/>
      <c r="JAJ7" s="28"/>
      <c r="JAK7" s="28"/>
      <c r="JAL7" s="28"/>
      <c r="JAM7" s="28"/>
      <c r="JAN7" s="28"/>
      <c r="JAO7" s="28"/>
      <c r="JAP7" s="28"/>
      <c r="JAQ7" s="325"/>
      <c r="JAR7" s="325"/>
      <c r="JAS7" s="28"/>
      <c r="JAT7" s="28"/>
      <c r="JAU7" s="28"/>
      <c r="JAV7" s="28"/>
      <c r="JAW7" s="28"/>
      <c r="JAX7" s="28"/>
      <c r="JAY7" s="28"/>
      <c r="JAZ7" s="28"/>
      <c r="JBA7" s="325"/>
      <c r="JBB7" s="325"/>
      <c r="JBC7" s="28"/>
      <c r="JBD7" s="28"/>
      <c r="JBE7" s="28"/>
      <c r="JBF7" s="28"/>
      <c r="JBG7" s="28"/>
      <c r="JBH7" s="28"/>
      <c r="JBI7" s="28"/>
      <c r="JBJ7" s="28"/>
      <c r="JBK7" s="325"/>
      <c r="JBL7" s="325"/>
      <c r="JBM7" s="28"/>
      <c r="JBN7" s="28"/>
      <c r="JBO7" s="28"/>
      <c r="JBP7" s="28"/>
      <c r="JBQ7" s="28"/>
      <c r="JBR7" s="28"/>
      <c r="JBS7" s="28"/>
      <c r="JBT7" s="28"/>
      <c r="JBU7" s="325"/>
      <c r="JBV7" s="325"/>
      <c r="JBW7" s="28"/>
      <c r="JBX7" s="28"/>
      <c r="JBY7" s="28"/>
      <c r="JBZ7" s="28"/>
      <c r="JCA7" s="28"/>
      <c r="JCB7" s="28"/>
      <c r="JCC7" s="28"/>
      <c r="JCD7" s="28"/>
      <c r="JCE7" s="325"/>
      <c r="JCF7" s="325"/>
      <c r="JCG7" s="28"/>
      <c r="JCH7" s="28"/>
      <c r="JCI7" s="28"/>
      <c r="JCJ7" s="28"/>
      <c r="JCK7" s="28"/>
      <c r="JCL7" s="28"/>
      <c r="JCM7" s="28"/>
      <c r="JCN7" s="28"/>
      <c r="JCO7" s="325"/>
      <c r="JCP7" s="325"/>
      <c r="JCQ7" s="28"/>
      <c r="JCR7" s="28"/>
      <c r="JCS7" s="28"/>
      <c r="JCT7" s="28"/>
      <c r="JCU7" s="28"/>
      <c r="JCV7" s="28"/>
      <c r="JCW7" s="28"/>
      <c r="JCX7" s="28"/>
      <c r="JCY7" s="325"/>
      <c r="JCZ7" s="325"/>
      <c r="JDA7" s="28"/>
      <c r="JDB7" s="28"/>
      <c r="JDC7" s="28"/>
      <c r="JDD7" s="28"/>
      <c r="JDE7" s="28"/>
      <c r="JDF7" s="28"/>
      <c r="JDG7" s="28"/>
      <c r="JDH7" s="28"/>
      <c r="JDI7" s="325"/>
      <c r="JDJ7" s="325"/>
      <c r="JDK7" s="28"/>
      <c r="JDL7" s="28"/>
      <c r="JDM7" s="28"/>
      <c r="JDN7" s="28"/>
      <c r="JDO7" s="28"/>
      <c r="JDP7" s="28"/>
      <c r="JDQ7" s="28"/>
      <c r="JDR7" s="28"/>
      <c r="JDS7" s="325"/>
      <c r="JDT7" s="325"/>
      <c r="JDU7" s="28"/>
      <c r="JDV7" s="28"/>
      <c r="JDW7" s="28"/>
      <c r="JDX7" s="28"/>
      <c r="JDY7" s="28"/>
      <c r="JDZ7" s="28"/>
      <c r="JEA7" s="28"/>
      <c r="JEB7" s="28"/>
      <c r="JEC7" s="325"/>
      <c r="JED7" s="325"/>
      <c r="JEE7" s="28"/>
      <c r="JEF7" s="28"/>
      <c r="JEG7" s="28"/>
      <c r="JEH7" s="28"/>
      <c r="JEI7" s="28"/>
      <c r="JEJ7" s="28"/>
      <c r="JEK7" s="28"/>
      <c r="JEL7" s="28"/>
      <c r="JEM7" s="325"/>
      <c r="JEN7" s="325"/>
      <c r="JEO7" s="28"/>
      <c r="JEP7" s="28"/>
      <c r="JEQ7" s="28"/>
      <c r="JER7" s="28"/>
      <c r="JES7" s="28"/>
      <c r="JET7" s="28"/>
      <c r="JEU7" s="28"/>
      <c r="JEV7" s="28"/>
      <c r="JEW7" s="325"/>
      <c r="JEX7" s="325"/>
      <c r="JEY7" s="28"/>
      <c r="JEZ7" s="28"/>
      <c r="JFA7" s="28"/>
      <c r="JFB7" s="28"/>
      <c r="JFC7" s="28"/>
      <c r="JFD7" s="28"/>
      <c r="JFE7" s="28"/>
      <c r="JFF7" s="28"/>
      <c r="JFG7" s="325"/>
      <c r="JFH7" s="325"/>
      <c r="JFI7" s="28"/>
      <c r="JFJ7" s="28"/>
      <c r="JFK7" s="28"/>
      <c r="JFL7" s="28"/>
      <c r="JFM7" s="28"/>
      <c r="JFN7" s="28"/>
      <c r="JFO7" s="28"/>
      <c r="JFP7" s="28"/>
      <c r="JFQ7" s="325"/>
      <c r="JFR7" s="325"/>
      <c r="JFS7" s="28"/>
      <c r="JFT7" s="28"/>
      <c r="JFU7" s="28"/>
      <c r="JFV7" s="28"/>
      <c r="JFW7" s="28"/>
      <c r="JFX7" s="28"/>
      <c r="JFY7" s="28"/>
      <c r="JFZ7" s="28"/>
      <c r="JGA7" s="325"/>
      <c r="JGB7" s="325"/>
      <c r="JGC7" s="28"/>
      <c r="JGD7" s="28"/>
      <c r="JGE7" s="28"/>
      <c r="JGF7" s="28"/>
      <c r="JGG7" s="28"/>
      <c r="JGH7" s="28"/>
      <c r="JGI7" s="28"/>
      <c r="JGJ7" s="28"/>
      <c r="JGK7" s="325"/>
      <c r="JGL7" s="325"/>
      <c r="JGM7" s="28"/>
      <c r="JGN7" s="28"/>
      <c r="JGO7" s="28"/>
      <c r="JGP7" s="28"/>
      <c r="JGQ7" s="28"/>
      <c r="JGR7" s="28"/>
      <c r="JGS7" s="28"/>
      <c r="JGT7" s="28"/>
      <c r="JGU7" s="325"/>
      <c r="JGV7" s="325"/>
      <c r="JGW7" s="28"/>
      <c r="JGX7" s="28"/>
      <c r="JGY7" s="28"/>
      <c r="JGZ7" s="28"/>
      <c r="JHA7" s="28"/>
      <c r="JHB7" s="28"/>
      <c r="JHC7" s="28"/>
      <c r="JHD7" s="28"/>
      <c r="JHE7" s="325"/>
      <c r="JHF7" s="325"/>
      <c r="JHG7" s="28"/>
      <c r="JHH7" s="28"/>
      <c r="JHI7" s="28"/>
      <c r="JHJ7" s="28"/>
      <c r="JHK7" s="28"/>
      <c r="JHL7" s="28"/>
      <c r="JHM7" s="28"/>
      <c r="JHN7" s="28"/>
      <c r="JHO7" s="325"/>
      <c r="JHP7" s="325"/>
      <c r="JHQ7" s="28"/>
      <c r="JHR7" s="28"/>
      <c r="JHS7" s="28"/>
      <c r="JHT7" s="28"/>
      <c r="JHU7" s="28"/>
      <c r="JHV7" s="28"/>
      <c r="JHW7" s="28"/>
      <c r="JHX7" s="28"/>
      <c r="JHY7" s="325"/>
      <c r="JHZ7" s="325"/>
      <c r="JIA7" s="28"/>
      <c r="JIB7" s="28"/>
      <c r="JIC7" s="28"/>
      <c r="JID7" s="28"/>
      <c r="JIE7" s="28"/>
      <c r="JIF7" s="28"/>
      <c r="JIG7" s="28"/>
      <c r="JIH7" s="28"/>
      <c r="JII7" s="325"/>
      <c r="JIJ7" s="325"/>
      <c r="JIK7" s="28"/>
      <c r="JIL7" s="28"/>
      <c r="JIM7" s="28"/>
      <c r="JIN7" s="28"/>
      <c r="JIO7" s="28"/>
      <c r="JIP7" s="28"/>
      <c r="JIQ7" s="28"/>
      <c r="JIR7" s="28"/>
      <c r="JIS7" s="325"/>
      <c r="JIT7" s="325"/>
      <c r="JIU7" s="28"/>
      <c r="JIV7" s="28"/>
      <c r="JIW7" s="28"/>
      <c r="JIX7" s="28"/>
      <c r="JIY7" s="28"/>
      <c r="JIZ7" s="28"/>
      <c r="JJA7" s="28"/>
      <c r="JJB7" s="28"/>
      <c r="JJC7" s="325"/>
      <c r="JJD7" s="325"/>
      <c r="JJE7" s="28"/>
      <c r="JJF7" s="28"/>
      <c r="JJG7" s="28"/>
      <c r="JJH7" s="28"/>
      <c r="JJI7" s="28"/>
      <c r="JJJ7" s="28"/>
      <c r="JJK7" s="28"/>
      <c r="JJL7" s="28"/>
      <c r="JJM7" s="325"/>
      <c r="JJN7" s="325"/>
      <c r="JJO7" s="28"/>
      <c r="JJP7" s="28"/>
      <c r="JJQ7" s="28"/>
      <c r="JJR7" s="28"/>
      <c r="JJS7" s="28"/>
      <c r="JJT7" s="28"/>
      <c r="JJU7" s="28"/>
      <c r="JJV7" s="28"/>
      <c r="JJW7" s="325"/>
      <c r="JJX7" s="325"/>
      <c r="JJY7" s="28"/>
      <c r="JJZ7" s="28"/>
      <c r="JKA7" s="28"/>
      <c r="JKB7" s="28"/>
      <c r="JKC7" s="28"/>
      <c r="JKD7" s="28"/>
      <c r="JKE7" s="28"/>
      <c r="JKF7" s="28"/>
      <c r="JKG7" s="325"/>
      <c r="JKH7" s="325"/>
      <c r="JKI7" s="28"/>
      <c r="JKJ7" s="28"/>
      <c r="JKK7" s="28"/>
      <c r="JKL7" s="28"/>
      <c r="JKM7" s="28"/>
      <c r="JKN7" s="28"/>
      <c r="JKO7" s="28"/>
      <c r="JKP7" s="28"/>
      <c r="JKQ7" s="325"/>
      <c r="JKR7" s="325"/>
      <c r="JKS7" s="28"/>
      <c r="JKT7" s="28"/>
      <c r="JKU7" s="28"/>
      <c r="JKV7" s="28"/>
      <c r="JKW7" s="28"/>
      <c r="JKX7" s="28"/>
      <c r="JKY7" s="28"/>
      <c r="JKZ7" s="28"/>
      <c r="JLA7" s="325"/>
      <c r="JLB7" s="325"/>
      <c r="JLC7" s="28"/>
      <c r="JLD7" s="28"/>
      <c r="JLE7" s="28"/>
      <c r="JLF7" s="28"/>
      <c r="JLG7" s="28"/>
      <c r="JLH7" s="28"/>
      <c r="JLI7" s="28"/>
      <c r="JLJ7" s="28"/>
      <c r="JLK7" s="325"/>
      <c r="JLL7" s="325"/>
      <c r="JLM7" s="28"/>
      <c r="JLN7" s="28"/>
      <c r="JLO7" s="28"/>
      <c r="JLP7" s="28"/>
      <c r="JLQ7" s="28"/>
      <c r="JLR7" s="28"/>
      <c r="JLS7" s="28"/>
      <c r="JLT7" s="28"/>
      <c r="JLU7" s="325"/>
      <c r="JLV7" s="325"/>
      <c r="JLW7" s="28"/>
      <c r="JLX7" s="28"/>
      <c r="JLY7" s="28"/>
      <c r="JLZ7" s="28"/>
      <c r="JMA7" s="28"/>
      <c r="JMB7" s="28"/>
      <c r="JMC7" s="28"/>
      <c r="JMD7" s="28"/>
      <c r="JME7" s="325"/>
      <c r="JMF7" s="325"/>
      <c r="JMG7" s="28"/>
      <c r="JMH7" s="28"/>
      <c r="JMI7" s="28"/>
      <c r="JMJ7" s="28"/>
      <c r="JMK7" s="28"/>
      <c r="JML7" s="28"/>
      <c r="JMM7" s="28"/>
      <c r="JMN7" s="28"/>
      <c r="JMO7" s="325"/>
      <c r="JMP7" s="325"/>
      <c r="JMQ7" s="28"/>
      <c r="JMR7" s="28"/>
      <c r="JMS7" s="28"/>
      <c r="JMT7" s="28"/>
      <c r="JMU7" s="28"/>
      <c r="JMV7" s="28"/>
      <c r="JMW7" s="28"/>
      <c r="JMX7" s="28"/>
      <c r="JMY7" s="325"/>
      <c r="JMZ7" s="325"/>
      <c r="JNA7" s="28"/>
      <c r="JNB7" s="28"/>
      <c r="JNC7" s="28"/>
      <c r="JND7" s="28"/>
      <c r="JNE7" s="28"/>
      <c r="JNF7" s="28"/>
      <c r="JNG7" s="28"/>
      <c r="JNH7" s="28"/>
      <c r="JNI7" s="325"/>
      <c r="JNJ7" s="325"/>
      <c r="JNK7" s="28"/>
      <c r="JNL7" s="28"/>
      <c r="JNM7" s="28"/>
      <c r="JNN7" s="28"/>
      <c r="JNO7" s="28"/>
      <c r="JNP7" s="28"/>
      <c r="JNQ7" s="28"/>
      <c r="JNR7" s="28"/>
      <c r="JNS7" s="325"/>
      <c r="JNT7" s="325"/>
      <c r="JNU7" s="28"/>
      <c r="JNV7" s="28"/>
      <c r="JNW7" s="28"/>
      <c r="JNX7" s="28"/>
      <c r="JNY7" s="28"/>
      <c r="JNZ7" s="28"/>
      <c r="JOA7" s="28"/>
      <c r="JOB7" s="28"/>
      <c r="JOC7" s="325"/>
      <c r="JOD7" s="325"/>
      <c r="JOE7" s="28"/>
      <c r="JOF7" s="28"/>
      <c r="JOG7" s="28"/>
      <c r="JOH7" s="28"/>
      <c r="JOI7" s="28"/>
      <c r="JOJ7" s="28"/>
      <c r="JOK7" s="28"/>
      <c r="JOL7" s="28"/>
      <c r="JOM7" s="325"/>
      <c r="JON7" s="325"/>
      <c r="JOO7" s="28"/>
      <c r="JOP7" s="28"/>
      <c r="JOQ7" s="28"/>
      <c r="JOR7" s="28"/>
      <c r="JOS7" s="28"/>
      <c r="JOT7" s="28"/>
      <c r="JOU7" s="28"/>
      <c r="JOV7" s="28"/>
      <c r="JOW7" s="325"/>
      <c r="JOX7" s="325"/>
      <c r="JOY7" s="28"/>
      <c r="JOZ7" s="28"/>
      <c r="JPA7" s="28"/>
      <c r="JPB7" s="28"/>
      <c r="JPC7" s="28"/>
      <c r="JPD7" s="28"/>
      <c r="JPE7" s="28"/>
      <c r="JPF7" s="28"/>
      <c r="JPG7" s="325"/>
      <c r="JPH7" s="325"/>
      <c r="JPI7" s="28"/>
      <c r="JPJ7" s="28"/>
      <c r="JPK7" s="28"/>
      <c r="JPL7" s="28"/>
      <c r="JPM7" s="28"/>
      <c r="JPN7" s="28"/>
      <c r="JPO7" s="28"/>
      <c r="JPP7" s="28"/>
      <c r="JPQ7" s="325"/>
      <c r="JPR7" s="325"/>
      <c r="JPS7" s="28"/>
      <c r="JPT7" s="28"/>
      <c r="JPU7" s="28"/>
      <c r="JPV7" s="28"/>
      <c r="JPW7" s="28"/>
      <c r="JPX7" s="28"/>
      <c r="JPY7" s="28"/>
      <c r="JPZ7" s="28"/>
      <c r="JQA7" s="325"/>
      <c r="JQB7" s="325"/>
      <c r="JQC7" s="28"/>
      <c r="JQD7" s="28"/>
      <c r="JQE7" s="28"/>
      <c r="JQF7" s="28"/>
      <c r="JQG7" s="28"/>
      <c r="JQH7" s="28"/>
      <c r="JQI7" s="28"/>
      <c r="JQJ7" s="28"/>
      <c r="JQK7" s="325"/>
      <c r="JQL7" s="325"/>
      <c r="JQM7" s="28"/>
      <c r="JQN7" s="28"/>
      <c r="JQO7" s="28"/>
      <c r="JQP7" s="28"/>
      <c r="JQQ7" s="28"/>
      <c r="JQR7" s="28"/>
      <c r="JQS7" s="28"/>
      <c r="JQT7" s="28"/>
      <c r="JQU7" s="325"/>
      <c r="JQV7" s="325"/>
      <c r="JQW7" s="28"/>
      <c r="JQX7" s="28"/>
      <c r="JQY7" s="28"/>
      <c r="JQZ7" s="28"/>
      <c r="JRA7" s="28"/>
      <c r="JRB7" s="28"/>
      <c r="JRC7" s="28"/>
      <c r="JRD7" s="28"/>
      <c r="JRE7" s="325"/>
      <c r="JRF7" s="325"/>
      <c r="JRG7" s="28"/>
      <c r="JRH7" s="28"/>
      <c r="JRI7" s="28"/>
      <c r="JRJ7" s="28"/>
      <c r="JRK7" s="28"/>
      <c r="JRL7" s="28"/>
      <c r="JRM7" s="28"/>
      <c r="JRN7" s="28"/>
      <c r="JRO7" s="325"/>
      <c r="JRP7" s="325"/>
      <c r="JRQ7" s="28"/>
      <c r="JRR7" s="28"/>
      <c r="JRS7" s="28"/>
      <c r="JRT7" s="28"/>
      <c r="JRU7" s="28"/>
      <c r="JRV7" s="28"/>
      <c r="JRW7" s="28"/>
      <c r="JRX7" s="28"/>
      <c r="JRY7" s="325"/>
      <c r="JRZ7" s="325"/>
      <c r="JSA7" s="28"/>
      <c r="JSB7" s="28"/>
      <c r="JSC7" s="28"/>
      <c r="JSD7" s="28"/>
      <c r="JSE7" s="28"/>
      <c r="JSF7" s="28"/>
      <c r="JSG7" s="28"/>
      <c r="JSH7" s="28"/>
      <c r="JSI7" s="325"/>
      <c r="JSJ7" s="325"/>
      <c r="JSK7" s="28"/>
      <c r="JSL7" s="28"/>
      <c r="JSM7" s="28"/>
      <c r="JSN7" s="28"/>
      <c r="JSO7" s="28"/>
      <c r="JSP7" s="28"/>
      <c r="JSQ7" s="28"/>
      <c r="JSR7" s="28"/>
      <c r="JSS7" s="325"/>
      <c r="JST7" s="325"/>
      <c r="JSU7" s="28"/>
      <c r="JSV7" s="28"/>
      <c r="JSW7" s="28"/>
      <c r="JSX7" s="28"/>
      <c r="JSY7" s="28"/>
      <c r="JSZ7" s="28"/>
      <c r="JTA7" s="28"/>
      <c r="JTB7" s="28"/>
      <c r="JTC7" s="325"/>
      <c r="JTD7" s="325"/>
      <c r="JTE7" s="28"/>
      <c r="JTF7" s="28"/>
      <c r="JTG7" s="28"/>
      <c r="JTH7" s="28"/>
      <c r="JTI7" s="28"/>
      <c r="JTJ7" s="28"/>
      <c r="JTK7" s="28"/>
      <c r="JTL7" s="28"/>
      <c r="JTM7" s="325"/>
      <c r="JTN7" s="325"/>
      <c r="JTO7" s="28"/>
      <c r="JTP7" s="28"/>
      <c r="JTQ7" s="28"/>
      <c r="JTR7" s="28"/>
      <c r="JTS7" s="28"/>
      <c r="JTT7" s="28"/>
      <c r="JTU7" s="28"/>
      <c r="JTV7" s="28"/>
      <c r="JTW7" s="325"/>
      <c r="JTX7" s="325"/>
      <c r="JTY7" s="28"/>
      <c r="JTZ7" s="28"/>
      <c r="JUA7" s="28"/>
      <c r="JUB7" s="28"/>
      <c r="JUC7" s="28"/>
      <c r="JUD7" s="28"/>
      <c r="JUE7" s="28"/>
      <c r="JUF7" s="28"/>
      <c r="JUG7" s="325"/>
      <c r="JUH7" s="325"/>
      <c r="JUI7" s="28"/>
      <c r="JUJ7" s="28"/>
      <c r="JUK7" s="28"/>
      <c r="JUL7" s="28"/>
      <c r="JUM7" s="28"/>
      <c r="JUN7" s="28"/>
      <c r="JUO7" s="28"/>
      <c r="JUP7" s="28"/>
      <c r="JUQ7" s="325"/>
      <c r="JUR7" s="325"/>
      <c r="JUS7" s="28"/>
      <c r="JUT7" s="28"/>
      <c r="JUU7" s="28"/>
      <c r="JUV7" s="28"/>
      <c r="JUW7" s="28"/>
      <c r="JUX7" s="28"/>
      <c r="JUY7" s="28"/>
      <c r="JUZ7" s="28"/>
      <c r="JVA7" s="325"/>
      <c r="JVB7" s="325"/>
      <c r="JVC7" s="28"/>
      <c r="JVD7" s="28"/>
      <c r="JVE7" s="28"/>
      <c r="JVF7" s="28"/>
      <c r="JVG7" s="28"/>
      <c r="JVH7" s="28"/>
      <c r="JVI7" s="28"/>
      <c r="JVJ7" s="28"/>
      <c r="JVK7" s="325"/>
      <c r="JVL7" s="325"/>
      <c r="JVM7" s="28"/>
      <c r="JVN7" s="28"/>
      <c r="JVO7" s="28"/>
      <c r="JVP7" s="28"/>
      <c r="JVQ7" s="28"/>
      <c r="JVR7" s="28"/>
      <c r="JVS7" s="28"/>
      <c r="JVT7" s="28"/>
      <c r="JVU7" s="325"/>
      <c r="JVV7" s="325"/>
      <c r="JVW7" s="28"/>
      <c r="JVX7" s="28"/>
      <c r="JVY7" s="28"/>
      <c r="JVZ7" s="28"/>
      <c r="JWA7" s="28"/>
      <c r="JWB7" s="28"/>
      <c r="JWC7" s="28"/>
      <c r="JWD7" s="28"/>
      <c r="JWE7" s="325"/>
      <c r="JWF7" s="325"/>
      <c r="JWG7" s="28"/>
      <c r="JWH7" s="28"/>
      <c r="JWI7" s="28"/>
      <c r="JWJ7" s="28"/>
      <c r="JWK7" s="28"/>
      <c r="JWL7" s="28"/>
      <c r="JWM7" s="28"/>
      <c r="JWN7" s="28"/>
      <c r="JWO7" s="325"/>
      <c r="JWP7" s="325"/>
      <c r="JWQ7" s="28"/>
      <c r="JWR7" s="28"/>
      <c r="JWS7" s="28"/>
      <c r="JWT7" s="28"/>
      <c r="JWU7" s="28"/>
      <c r="JWV7" s="28"/>
      <c r="JWW7" s="28"/>
      <c r="JWX7" s="28"/>
      <c r="JWY7" s="325"/>
      <c r="JWZ7" s="325"/>
      <c r="JXA7" s="28"/>
      <c r="JXB7" s="28"/>
      <c r="JXC7" s="28"/>
      <c r="JXD7" s="28"/>
      <c r="JXE7" s="28"/>
      <c r="JXF7" s="28"/>
      <c r="JXG7" s="28"/>
      <c r="JXH7" s="28"/>
      <c r="JXI7" s="325"/>
      <c r="JXJ7" s="325"/>
      <c r="JXK7" s="28"/>
      <c r="JXL7" s="28"/>
      <c r="JXM7" s="28"/>
      <c r="JXN7" s="28"/>
      <c r="JXO7" s="28"/>
      <c r="JXP7" s="28"/>
      <c r="JXQ7" s="28"/>
      <c r="JXR7" s="28"/>
      <c r="JXS7" s="325"/>
      <c r="JXT7" s="325"/>
      <c r="JXU7" s="28"/>
      <c r="JXV7" s="28"/>
      <c r="JXW7" s="28"/>
      <c r="JXX7" s="28"/>
      <c r="JXY7" s="28"/>
      <c r="JXZ7" s="28"/>
      <c r="JYA7" s="28"/>
      <c r="JYB7" s="28"/>
      <c r="JYC7" s="325"/>
      <c r="JYD7" s="325"/>
      <c r="JYE7" s="28"/>
      <c r="JYF7" s="28"/>
      <c r="JYG7" s="28"/>
      <c r="JYH7" s="28"/>
      <c r="JYI7" s="28"/>
      <c r="JYJ7" s="28"/>
      <c r="JYK7" s="28"/>
      <c r="JYL7" s="28"/>
      <c r="JYM7" s="325"/>
      <c r="JYN7" s="325"/>
      <c r="JYO7" s="28"/>
      <c r="JYP7" s="28"/>
      <c r="JYQ7" s="28"/>
      <c r="JYR7" s="28"/>
      <c r="JYS7" s="28"/>
      <c r="JYT7" s="28"/>
      <c r="JYU7" s="28"/>
      <c r="JYV7" s="28"/>
      <c r="JYW7" s="325"/>
      <c r="JYX7" s="325"/>
      <c r="JYY7" s="28"/>
      <c r="JYZ7" s="28"/>
      <c r="JZA7" s="28"/>
      <c r="JZB7" s="28"/>
      <c r="JZC7" s="28"/>
      <c r="JZD7" s="28"/>
      <c r="JZE7" s="28"/>
      <c r="JZF7" s="28"/>
      <c r="JZG7" s="325"/>
      <c r="JZH7" s="325"/>
      <c r="JZI7" s="28"/>
      <c r="JZJ7" s="28"/>
      <c r="JZK7" s="28"/>
      <c r="JZL7" s="28"/>
      <c r="JZM7" s="28"/>
      <c r="JZN7" s="28"/>
      <c r="JZO7" s="28"/>
      <c r="JZP7" s="28"/>
      <c r="JZQ7" s="325"/>
      <c r="JZR7" s="325"/>
      <c r="JZS7" s="28"/>
      <c r="JZT7" s="28"/>
      <c r="JZU7" s="28"/>
      <c r="JZV7" s="28"/>
      <c r="JZW7" s="28"/>
      <c r="JZX7" s="28"/>
      <c r="JZY7" s="28"/>
      <c r="JZZ7" s="28"/>
      <c r="KAA7" s="325"/>
      <c r="KAB7" s="325"/>
      <c r="KAC7" s="28"/>
      <c r="KAD7" s="28"/>
      <c r="KAE7" s="28"/>
      <c r="KAF7" s="28"/>
      <c r="KAG7" s="28"/>
      <c r="KAH7" s="28"/>
      <c r="KAI7" s="28"/>
      <c r="KAJ7" s="28"/>
      <c r="KAK7" s="325"/>
      <c r="KAL7" s="325"/>
      <c r="KAM7" s="28"/>
      <c r="KAN7" s="28"/>
      <c r="KAO7" s="28"/>
      <c r="KAP7" s="28"/>
      <c r="KAQ7" s="28"/>
      <c r="KAR7" s="28"/>
      <c r="KAS7" s="28"/>
      <c r="KAT7" s="28"/>
      <c r="KAU7" s="325"/>
      <c r="KAV7" s="325"/>
      <c r="KAW7" s="28"/>
      <c r="KAX7" s="28"/>
      <c r="KAY7" s="28"/>
      <c r="KAZ7" s="28"/>
      <c r="KBA7" s="28"/>
      <c r="KBB7" s="28"/>
      <c r="KBC7" s="28"/>
      <c r="KBD7" s="28"/>
      <c r="KBE7" s="325"/>
      <c r="KBF7" s="325"/>
      <c r="KBG7" s="28"/>
      <c r="KBH7" s="28"/>
      <c r="KBI7" s="28"/>
      <c r="KBJ7" s="28"/>
      <c r="KBK7" s="28"/>
      <c r="KBL7" s="28"/>
      <c r="KBM7" s="28"/>
      <c r="KBN7" s="28"/>
      <c r="KBO7" s="325"/>
      <c r="KBP7" s="325"/>
      <c r="KBQ7" s="28"/>
      <c r="KBR7" s="28"/>
      <c r="KBS7" s="28"/>
      <c r="KBT7" s="28"/>
      <c r="KBU7" s="28"/>
      <c r="KBV7" s="28"/>
      <c r="KBW7" s="28"/>
      <c r="KBX7" s="28"/>
      <c r="KBY7" s="325"/>
      <c r="KBZ7" s="325"/>
      <c r="KCA7" s="28"/>
      <c r="KCB7" s="28"/>
      <c r="KCC7" s="28"/>
      <c r="KCD7" s="28"/>
      <c r="KCE7" s="28"/>
      <c r="KCF7" s="28"/>
      <c r="KCG7" s="28"/>
      <c r="KCH7" s="28"/>
      <c r="KCI7" s="325"/>
      <c r="KCJ7" s="325"/>
      <c r="KCK7" s="28"/>
      <c r="KCL7" s="28"/>
      <c r="KCM7" s="28"/>
      <c r="KCN7" s="28"/>
      <c r="KCO7" s="28"/>
      <c r="KCP7" s="28"/>
      <c r="KCQ7" s="28"/>
      <c r="KCR7" s="28"/>
      <c r="KCS7" s="325"/>
      <c r="KCT7" s="325"/>
      <c r="KCU7" s="28"/>
      <c r="KCV7" s="28"/>
      <c r="KCW7" s="28"/>
      <c r="KCX7" s="28"/>
      <c r="KCY7" s="28"/>
      <c r="KCZ7" s="28"/>
      <c r="KDA7" s="28"/>
      <c r="KDB7" s="28"/>
      <c r="KDC7" s="325"/>
      <c r="KDD7" s="325"/>
      <c r="KDE7" s="28"/>
      <c r="KDF7" s="28"/>
      <c r="KDG7" s="28"/>
      <c r="KDH7" s="28"/>
      <c r="KDI7" s="28"/>
      <c r="KDJ7" s="28"/>
      <c r="KDK7" s="28"/>
      <c r="KDL7" s="28"/>
      <c r="KDM7" s="325"/>
      <c r="KDN7" s="325"/>
      <c r="KDO7" s="28"/>
      <c r="KDP7" s="28"/>
      <c r="KDQ7" s="28"/>
      <c r="KDR7" s="28"/>
      <c r="KDS7" s="28"/>
      <c r="KDT7" s="28"/>
      <c r="KDU7" s="28"/>
      <c r="KDV7" s="28"/>
      <c r="KDW7" s="325"/>
      <c r="KDX7" s="325"/>
      <c r="KDY7" s="28"/>
      <c r="KDZ7" s="28"/>
      <c r="KEA7" s="28"/>
      <c r="KEB7" s="28"/>
      <c r="KEC7" s="28"/>
      <c r="KED7" s="28"/>
      <c r="KEE7" s="28"/>
      <c r="KEF7" s="28"/>
      <c r="KEG7" s="325"/>
      <c r="KEH7" s="325"/>
      <c r="KEI7" s="28"/>
      <c r="KEJ7" s="28"/>
      <c r="KEK7" s="28"/>
      <c r="KEL7" s="28"/>
      <c r="KEM7" s="28"/>
      <c r="KEN7" s="28"/>
      <c r="KEO7" s="28"/>
      <c r="KEP7" s="28"/>
      <c r="KEQ7" s="325"/>
      <c r="KER7" s="325"/>
      <c r="KES7" s="28"/>
      <c r="KET7" s="28"/>
      <c r="KEU7" s="28"/>
      <c r="KEV7" s="28"/>
      <c r="KEW7" s="28"/>
      <c r="KEX7" s="28"/>
      <c r="KEY7" s="28"/>
      <c r="KEZ7" s="28"/>
      <c r="KFA7" s="325"/>
      <c r="KFB7" s="325"/>
      <c r="KFC7" s="28"/>
      <c r="KFD7" s="28"/>
      <c r="KFE7" s="28"/>
      <c r="KFF7" s="28"/>
      <c r="KFG7" s="28"/>
      <c r="KFH7" s="28"/>
      <c r="KFI7" s="28"/>
      <c r="KFJ7" s="28"/>
      <c r="KFK7" s="325"/>
      <c r="KFL7" s="325"/>
      <c r="KFM7" s="28"/>
      <c r="KFN7" s="28"/>
      <c r="KFO7" s="28"/>
      <c r="KFP7" s="28"/>
      <c r="KFQ7" s="28"/>
      <c r="KFR7" s="28"/>
      <c r="KFS7" s="28"/>
      <c r="KFT7" s="28"/>
      <c r="KFU7" s="325"/>
      <c r="KFV7" s="325"/>
      <c r="KFW7" s="28"/>
      <c r="KFX7" s="28"/>
      <c r="KFY7" s="28"/>
      <c r="KFZ7" s="28"/>
      <c r="KGA7" s="28"/>
      <c r="KGB7" s="28"/>
      <c r="KGC7" s="28"/>
      <c r="KGD7" s="28"/>
      <c r="KGE7" s="325"/>
      <c r="KGF7" s="325"/>
      <c r="KGG7" s="28"/>
      <c r="KGH7" s="28"/>
      <c r="KGI7" s="28"/>
      <c r="KGJ7" s="28"/>
      <c r="KGK7" s="28"/>
      <c r="KGL7" s="28"/>
      <c r="KGM7" s="28"/>
      <c r="KGN7" s="28"/>
      <c r="KGO7" s="325"/>
      <c r="KGP7" s="325"/>
      <c r="KGQ7" s="28"/>
      <c r="KGR7" s="28"/>
      <c r="KGS7" s="28"/>
      <c r="KGT7" s="28"/>
      <c r="KGU7" s="28"/>
      <c r="KGV7" s="28"/>
      <c r="KGW7" s="28"/>
      <c r="KGX7" s="28"/>
      <c r="KGY7" s="325"/>
      <c r="KGZ7" s="325"/>
      <c r="KHA7" s="28"/>
      <c r="KHB7" s="28"/>
      <c r="KHC7" s="28"/>
      <c r="KHD7" s="28"/>
      <c r="KHE7" s="28"/>
      <c r="KHF7" s="28"/>
      <c r="KHG7" s="28"/>
      <c r="KHH7" s="28"/>
      <c r="KHI7" s="325"/>
      <c r="KHJ7" s="325"/>
      <c r="KHK7" s="28"/>
      <c r="KHL7" s="28"/>
      <c r="KHM7" s="28"/>
      <c r="KHN7" s="28"/>
      <c r="KHO7" s="28"/>
      <c r="KHP7" s="28"/>
      <c r="KHQ7" s="28"/>
      <c r="KHR7" s="28"/>
      <c r="KHS7" s="325"/>
      <c r="KHT7" s="325"/>
      <c r="KHU7" s="28"/>
      <c r="KHV7" s="28"/>
      <c r="KHW7" s="28"/>
      <c r="KHX7" s="28"/>
      <c r="KHY7" s="28"/>
      <c r="KHZ7" s="28"/>
      <c r="KIA7" s="28"/>
      <c r="KIB7" s="28"/>
      <c r="KIC7" s="325"/>
      <c r="KID7" s="325"/>
      <c r="KIE7" s="28"/>
      <c r="KIF7" s="28"/>
      <c r="KIG7" s="28"/>
      <c r="KIH7" s="28"/>
      <c r="KII7" s="28"/>
      <c r="KIJ7" s="28"/>
      <c r="KIK7" s="28"/>
      <c r="KIL7" s="28"/>
      <c r="KIM7" s="325"/>
      <c r="KIN7" s="325"/>
      <c r="KIO7" s="28"/>
      <c r="KIP7" s="28"/>
      <c r="KIQ7" s="28"/>
      <c r="KIR7" s="28"/>
      <c r="KIS7" s="28"/>
      <c r="KIT7" s="28"/>
      <c r="KIU7" s="28"/>
      <c r="KIV7" s="28"/>
      <c r="KIW7" s="325"/>
      <c r="KIX7" s="325"/>
      <c r="KIY7" s="28"/>
      <c r="KIZ7" s="28"/>
      <c r="KJA7" s="28"/>
      <c r="KJB7" s="28"/>
      <c r="KJC7" s="28"/>
      <c r="KJD7" s="28"/>
      <c r="KJE7" s="28"/>
      <c r="KJF7" s="28"/>
      <c r="KJG7" s="325"/>
      <c r="KJH7" s="325"/>
      <c r="KJI7" s="28"/>
      <c r="KJJ7" s="28"/>
      <c r="KJK7" s="28"/>
      <c r="KJL7" s="28"/>
      <c r="KJM7" s="28"/>
      <c r="KJN7" s="28"/>
      <c r="KJO7" s="28"/>
      <c r="KJP7" s="28"/>
      <c r="KJQ7" s="325"/>
      <c r="KJR7" s="325"/>
      <c r="KJS7" s="28"/>
      <c r="KJT7" s="28"/>
      <c r="KJU7" s="28"/>
      <c r="KJV7" s="28"/>
      <c r="KJW7" s="28"/>
      <c r="KJX7" s="28"/>
      <c r="KJY7" s="28"/>
      <c r="KJZ7" s="28"/>
      <c r="KKA7" s="325"/>
      <c r="KKB7" s="325"/>
      <c r="KKC7" s="28"/>
      <c r="KKD7" s="28"/>
      <c r="KKE7" s="28"/>
      <c r="KKF7" s="28"/>
      <c r="KKG7" s="28"/>
      <c r="KKH7" s="28"/>
      <c r="KKI7" s="28"/>
      <c r="KKJ7" s="28"/>
      <c r="KKK7" s="325"/>
      <c r="KKL7" s="325"/>
      <c r="KKM7" s="28"/>
      <c r="KKN7" s="28"/>
      <c r="KKO7" s="28"/>
      <c r="KKP7" s="28"/>
      <c r="KKQ7" s="28"/>
      <c r="KKR7" s="28"/>
      <c r="KKS7" s="28"/>
      <c r="KKT7" s="28"/>
      <c r="KKU7" s="325"/>
      <c r="KKV7" s="325"/>
      <c r="KKW7" s="28"/>
      <c r="KKX7" s="28"/>
      <c r="KKY7" s="28"/>
      <c r="KKZ7" s="28"/>
      <c r="KLA7" s="28"/>
      <c r="KLB7" s="28"/>
      <c r="KLC7" s="28"/>
      <c r="KLD7" s="28"/>
      <c r="KLE7" s="325"/>
      <c r="KLF7" s="325"/>
      <c r="KLG7" s="28"/>
      <c r="KLH7" s="28"/>
      <c r="KLI7" s="28"/>
      <c r="KLJ7" s="28"/>
      <c r="KLK7" s="28"/>
      <c r="KLL7" s="28"/>
      <c r="KLM7" s="28"/>
      <c r="KLN7" s="28"/>
      <c r="KLO7" s="325"/>
      <c r="KLP7" s="325"/>
      <c r="KLQ7" s="28"/>
      <c r="KLR7" s="28"/>
      <c r="KLS7" s="28"/>
      <c r="KLT7" s="28"/>
      <c r="KLU7" s="28"/>
      <c r="KLV7" s="28"/>
      <c r="KLW7" s="28"/>
      <c r="KLX7" s="28"/>
      <c r="KLY7" s="325"/>
      <c r="KLZ7" s="325"/>
      <c r="KMA7" s="28"/>
      <c r="KMB7" s="28"/>
      <c r="KMC7" s="28"/>
      <c r="KMD7" s="28"/>
      <c r="KME7" s="28"/>
      <c r="KMF7" s="28"/>
      <c r="KMG7" s="28"/>
      <c r="KMH7" s="28"/>
      <c r="KMI7" s="325"/>
      <c r="KMJ7" s="325"/>
      <c r="KMK7" s="28"/>
      <c r="KML7" s="28"/>
      <c r="KMM7" s="28"/>
      <c r="KMN7" s="28"/>
      <c r="KMO7" s="28"/>
      <c r="KMP7" s="28"/>
      <c r="KMQ7" s="28"/>
      <c r="KMR7" s="28"/>
      <c r="KMS7" s="325"/>
      <c r="KMT7" s="325"/>
      <c r="KMU7" s="28"/>
      <c r="KMV7" s="28"/>
      <c r="KMW7" s="28"/>
      <c r="KMX7" s="28"/>
      <c r="KMY7" s="28"/>
      <c r="KMZ7" s="28"/>
      <c r="KNA7" s="28"/>
      <c r="KNB7" s="28"/>
      <c r="KNC7" s="325"/>
      <c r="KND7" s="325"/>
      <c r="KNE7" s="28"/>
      <c r="KNF7" s="28"/>
      <c r="KNG7" s="28"/>
      <c r="KNH7" s="28"/>
      <c r="KNI7" s="28"/>
      <c r="KNJ7" s="28"/>
      <c r="KNK7" s="28"/>
      <c r="KNL7" s="28"/>
      <c r="KNM7" s="325"/>
      <c r="KNN7" s="325"/>
      <c r="KNO7" s="28"/>
      <c r="KNP7" s="28"/>
      <c r="KNQ7" s="28"/>
      <c r="KNR7" s="28"/>
      <c r="KNS7" s="28"/>
      <c r="KNT7" s="28"/>
      <c r="KNU7" s="28"/>
      <c r="KNV7" s="28"/>
      <c r="KNW7" s="325"/>
      <c r="KNX7" s="325"/>
      <c r="KNY7" s="28"/>
      <c r="KNZ7" s="28"/>
      <c r="KOA7" s="28"/>
      <c r="KOB7" s="28"/>
      <c r="KOC7" s="28"/>
      <c r="KOD7" s="28"/>
      <c r="KOE7" s="28"/>
      <c r="KOF7" s="28"/>
      <c r="KOG7" s="325"/>
      <c r="KOH7" s="325"/>
      <c r="KOI7" s="28"/>
      <c r="KOJ7" s="28"/>
      <c r="KOK7" s="28"/>
      <c r="KOL7" s="28"/>
      <c r="KOM7" s="28"/>
      <c r="KON7" s="28"/>
      <c r="KOO7" s="28"/>
      <c r="KOP7" s="28"/>
      <c r="KOQ7" s="325"/>
      <c r="KOR7" s="325"/>
      <c r="KOS7" s="28"/>
      <c r="KOT7" s="28"/>
      <c r="KOU7" s="28"/>
      <c r="KOV7" s="28"/>
      <c r="KOW7" s="28"/>
      <c r="KOX7" s="28"/>
      <c r="KOY7" s="28"/>
      <c r="KOZ7" s="28"/>
      <c r="KPA7" s="325"/>
      <c r="KPB7" s="325"/>
      <c r="KPC7" s="28"/>
      <c r="KPD7" s="28"/>
      <c r="KPE7" s="28"/>
      <c r="KPF7" s="28"/>
      <c r="KPG7" s="28"/>
      <c r="KPH7" s="28"/>
      <c r="KPI7" s="28"/>
      <c r="KPJ7" s="28"/>
      <c r="KPK7" s="325"/>
      <c r="KPL7" s="325"/>
      <c r="KPM7" s="28"/>
      <c r="KPN7" s="28"/>
      <c r="KPO7" s="28"/>
      <c r="KPP7" s="28"/>
      <c r="KPQ7" s="28"/>
      <c r="KPR7" s="28"/>
      <c r="KPS7" s="28"/>
      <c r="KPT7" s="28"/>
      <c r="KPU7" s="325"/>
      <c r="KPV7" s="325"/>
      <c r="KPW7" s="28"/>
      <c r="KPX7" s="28"/>
      <c r="KPY7" s="28"/>
      <c r="KPZ7" s="28"/>
      <c r="KQA7" s="28"/>
      <c r="KQB7" s="28"/>
      <c r="KQC7" s="28"/>
      <c r="KQD7" s="28"/>
      <c r="KQE7" s="325"/>
      <c r="KQF7" s="325"/>
      <c r="KQG7" s="28"/>
      <c r="KQH7" s="28"/>
      <c r="KQI7" s="28"/>
      <c r="KQJ7" s="28"/>
      <c r="KQK7" s="28"/>
      <c r="KQL7" s="28"/>
      <c r="KQM7" s="28"/>
      <c r="KQN7" s="28"/>
      <c r="KQO7" s="325"/>
      <c r="KQP7" s="325"/>
      <c r="KQQ7" s="28"/>
      <c r="KQR7" s="28"/>
      <c r="KQS7" s="28"/>
      <c r="KQT7" s="28"/>
      <c r="KQU7" s="28"/>
      <c r="KQV7" s="28"/>
      <c r="KQW7" s="28"/>
      <c r="KQX7" s="28"/>
      <c r="KQY7" s="325"/>
      <c r="KQZ7" s="325"/>
      <c r="KRA7" s="28"/>
      <c r="KRB7" s="28"/>
      <c r="KRC7" s="28"/>
      <c r="KRD7" s="28"/>
      <c r="KRE7" s="28"/>
      <c r="KRF7" s="28"/>
      <c r="KRG7" s="28"/>
      <c r="KRH7" s="28"/>
      <c r="KRI7" s="325"/>
      <c r="KRJ7" s="325"/>
      <c r="KRK7" s="28"/>
      <c r="KRL7" s="28"/>
      <c r="KRM7" s="28"/>
      <c r="KRN7" s="28"/>
      <c r="KRO7" s="28"/>
      <c r="KRP7" s="28"/>
      <c r="KRQ7" s="28"/>
      <c r="KRR7" s="28"/>
      <c r="KRS7" s="325"/>
      <c r="KRT7" s="325"/>
      <c r="KRU7" s="28"/>
      <c r="KRV7" s="28"/>
      <c r="KRW7" s="28"/>
      <c r="KRX7" s="28"/>
      <c r="KRY7" s="28"/>
      <c r="KRZ7" s="28"/>
      <c r="KSA7" s="28"/>
      <c r="KSB7" s="28"/>
      <c r="KSC7" s="325"/>
      <c r="KSD7" s="325"/>
      <c r="KSE7" s="28"/>
      <c r="KSF7" s="28"/>
      <c r="KSG7" s="28"/>
      <c r="KSH7" s="28"/>
      <c r="KSI7" s="28"/>
      <c r="KSJ7" s="28"/>
      <c r="KSK7" s="28"/>
      <c r="KSL7" s="28"/>
      <c r="KSM7" s="325"/>
      <c r="KSN7" s="325"/>
      <c r="KSO7" s="28"/>
      <c r="KSP7" s="28"/>
      <c r="KSQ7" s="28"/>
      <c r="KSR7" s="28"/>
      <c r="KSS7" s="28"/>
      <c r="KST7" s="28"/>
      <c r="KSU7" s="28"/>
      <c r="KSV7" s="28"/>
      <c r="KSW7" s="325"/>
      <c r="KSX7" s="325"/>
      <c r="KSY7" s="28"/>
      <c r="KSZ7" s="28"/>
      <c r="KTA7" s="28"/>
      <c r="KTB7" s="28"/>
      <c r="KTC7" s="28"/>
      <c r="KTD7" s="28"/>
      <c r="KTE7" s="28"/>
      <c r="KTF7" s="28"/>
      <c r="KTG7" s="325"/>
      <c r="KTH7" s="325"/>
      <c r="KTI7" s="28"/>
      <c r="KTJ7" s="28"/>
      <c r="KTK7" s="28"/>
      <c r="KTL7" s="28"/>
      <c r="KTM7" s="28"/>
      <c r="KTN7" s="28"/>
      <c r="KTO7" s="28"/>
      <c r="KTP7" s="28"/>
      <c r="KTQ7" s="325"/>
      <c r="KTR7" s="325"/>
      <c r="KTS7" s="28"/>
      <c r="KTT7" s="28"/>
      <c r="KTU7" s="28"/>
      <c r="KTV7" s="28"/>
      <c r="KTW7" s="28"/>
      <c r="KTX7" s="28"/>
      <c r="KTY7" s="28"/>
      <c r="KTZ7" s="28"/>
      <c r="KUA7" s="325"/>
      <c r="KUB7" s="325"/>
      <c r="KUC7" s="28"/>
      <c r="KUD7" s="28"/>
      <c r="KUE7" s="28"/>
      <c r="KUF7" s="28"/>
      <c r="KUG7" s="28"/>
      <c r="KUH7" s="28"/>
      <c r="KUI7" s="28"/>
      <c r="KUJ7" s="28"/>
      <c r="KUK7" s="325"/>
      <c r="KUL7" s="325"/>
      <c r="KUM7" s="28"/>
      <c r="KUN7" s="28"/>
      <c r="KUO7" s="28"/>
      <c r="KUP7" s="28"/>
      <c r="KUQ7" s="28"/>
      <c r="KUR7" s="28"/>
      <c r="KUS7" s="28"/>
      <c r="KUT7" s="28"/>
      <c r="KUU7" s="325"/>
      <c r="KUV7" s="325"/>
      <c r="KUW7" s="28"/>
      <c r="KUX7" s="28"/>
      <c r="KUY7" s="28"/>
      <c r="KUZ7" s="28"/>
      <c r="KVA7" s="28"/>
      <c r="KVB7" s="28"/>
      <c r="KVC7" s="28"/>
      <c r="KVD7" s="28"/>
      <c r="KVE7" s="325"/>
      <c r="KVF7" s="325"/>
      <c r="KVG7" s="28"/>
      <c r="KVH7" s="28"/>
      <c r="KVI7" s="28"/>
      <c r="KVJ7" s="28"/>
      <c r="KVK7" s="28"/>
      <c r="KVL7" s="28"/>
      <c r="KVM7" s="28"/>
      <c r="KVN7" s="28"/>
      <c r="KVO7" s="325"/>
      <c r="KVP7" s="325"/>
      <c r="KVQ7" s="28"/>
      <c r="KVR7" s="28"/>
      <c r="KVS7" s="28"/>
      <c r="KVT7" s="28"/>
      <c r="KVU7" s="28"/>
      <c r="KVV7" s="28"/>
      <c r="KVW7" s="28"/>
      <c r="KVX7" s="28"/>
      <c r="KVY7" s="325"/>
      <c r="KVZ7" s="325"/>
      <c r="KWA7" s="28"/>
      <c r="KWB7" s="28"/>
      <c r="KWC7" s="28"/>
      <c r="KWD7" s="28"/>
      <c r="KWE7" s="28"/>
      <c r="KWF7" s="28"/>
      <c r="KWG7" s="28"/>
      <c r="KWH7" s="28"/>
      <c r="KWI7" s="325"/>
      <c r="KWJ7" s="325"/>
      <c r="KWK7" s="28"/>
      <c r="KWL7" s="28"/>
      <c r="KWM7" s="28"/>
      <c r="KWN7" s="28"/>
      <c r="KWO7" s="28"/>
      <c r="KWP7" s="28"/>
      <c r="KWQ7" s="28"/>
      <c r="KWR7" s="28"/>
      <c r="KWS7" s="325"/>
      <c r="KWT7" s="325"/>
      <c r="KWU7" s="28"/>
      <c r="KWV7" s="28"/>
      <c r="KWW7" s="28"/>
      <c r="KWX7" s="28"/>
      <c r="KWY7" s="28"/>
      <c r="KWZ7" s="28"/>
      <c r="KXA7" s="28"/>
      <c r="KXB7" s="28"/>
      <c r="KXC7" s="325"/>
      <c r="KXD7" s="325"/>
      <c r="KXE7" s="28"/>
      <c r="KXF7" s="28"/>
      <c r="KXG7" s="28"/>
      <c r="KXH7" s="28"/>
      <c r="KXI7" s="28"/>
      <c r="KXJ7" s="28"/>
      <c r="KXK7" s="28"/>
      <c r="KXL7" s="28"/>
      <c r="KXM7" s="325"/>
      <c r="KXN7" s="325"/>
      <c r="KXO7" s="28"/>
      <c r="KXP7" s="28"/>
      <c r="KXQ7" s="28"/>
      <c r="KXR7" s="28"/>
      <c r="KXS7" s="28"/>
      <c r="KXT7" s="28"/>
      <c r="KXU7" s="28"/>
      <c r="KXV7" s="28"/>
      <c r="KXW7" s="325"/>
      <c r="KXX7" s="325"/>
      <c r="KXY7" s="28"/>
      <c r="KXZ7" s="28"/>
      <c r="KYA7" s="28"/>
      <c r="KYB7" s="28"/>
      <c r="KYC7" s="28"/>
      <c r="KYD7" s="28"/>
      <c r="KYE7" s="28"/>
      <c r="KYF7" s="28"/>
      <c r="KYG7" s="325"/>
      <c r="KYH7" s="325"/>
      <c r="KYI7" s="28"/>
      <c r="KYJ7" s="28"/>
      <c r="KYK7" s="28"/>
      <c r="KYL7" s="28"/>
      <c r="KYM7" s="28"/>
      <c r="KYN7" s="28"/>
      <c r="KYO7" s="28"/>
      <c r="KYP7" s="28"/>
      <c r="KYQ7" s="325"/>
      <c r="KYR7" s="325"/>
      <c r="KYS7" s="28"/>
      <c r="KYT7" s="28"/>
      <c r="KYU7" s="28"/>
      <c r="KYV7" s="28"/>
      <c r="KYW7" s="28"/>
      <c r="KYX7" s="28"/>
      <c r="KYY7" s="28"/>
      <c r="KYZ7" s="28"/>
      <c r="KZA7" s="325"/>
      <c r="KZB7" s="325"/>
      <c r="KZC7" s="28"/>
      <c r="KZD7" s="28"/>
      <c r="KZE7" s="28"/>
      <c r="KZF7" s="28"/>
      <c r="KZG7" s="28"/>
      <c r="KZH7" s="28"/>
      <c r="KZI7" s="28"/>
      <c r="KZJ7" s="28"/>
      <c r="KZK7" s="325"/>
      <c r="KZL7" s="325"/>
      <c r="KZM7" s="28"/>
      <c r="KZN7" s="28"/>
      <c r="KZO7" s="28"/>
      <c r="KZP7" s="28"/>
      <c r="KZQ7" s="28"/>
      <c r="KZR7" s="28"/>
      <c r="KZS7" s="28"/>
      <c r="KZT7" s="28"/>
      <c r="KZU7" s="325"/>
      <c r="KZV7" s="325"/>
      <c r="KZW7" s="28"/>
      <c r="KZX7" s="28"/>
      <c r="KZY7" s="28"/>
      <c r="KZZ7" s="28"/>
      <c r="LAA7" s="28"/>
      <c r="LAB7" s="28"/>
      <c r="LAC7" s="28"/>
      <c r="LAD7" s="28"/>
      <c r="LAE7" s="325"/>
      <c r="LAF7" s="325"/>
      <c r="LAG7" s="28"/>
      <c r="LAH7" s="28"/>
      <c r="LAI7" s="28"/>
      <c r="LAJ7" s="28"/>
      <c r="LAK7" s="28"/>
      <c r="LAL7" s="28"/>
      <c r="LAM7" s="28"/>
      <c r="LAN7" s="28"/>
      <c r="LAO7" s="325"/>
      <c r="LAP7" s="325"/>
      <c r="LAQ7" s="28"/>
      <c r="LAR7" s="28"/>
      <c r="LAS7" s="28"/>
      <c r="LAT7" s="28"/>
      <c r="LAU7" s="28"/>
      <c r="LAV7" s="28"/>
      <c r="LAW7" s="28"/>
      <c r="LAX7" s="28"/>
      <c r="LAY7" s="325"/>
      <c r="LAZ7" s="325"/>
      <c r="LBA7" s="28"/>
      <c r="LBB7" s="28"/>
      <c r="LBC7" s="28"/>
      <c r="LBD7" s="28"/>
      <c r="LBE7" s="28"/>
      <c r="LBF7" s="28"/>
      <c r="LBG7" s="28"/>
      <c r="LBH7" s="28"/>
      <c r="LBI7" s="325"/>
      <c r="LBJ7" s="325"/>
      <c r="LBK7" s="28"/>
      <c r="LBL7" s="28"/>
      <c r="LBM7" s="28"/>
      <c r="LBN7" s="28"/>
      <c r="LBO7" s="28"/>
      <c r="LBP7" s="28"/>
      <c r="LBQ7" s="28"/>
      <c r="LBR7" s="28"/>
      <c r="LBS7" s="325"/>
      <c r="LBT7" s="325"/>
      <c r="LBU7" s="28"/>
      <c r="LBV7" s="28"/>
      <c r="LBW7" s="28"/>
      <c r="LBX7" s="28"/>
      <c r="LBY7" s="28"/>
      <c r="LBZ7" s="28"/>
      <c r="LCA7" s="28"/>
      <c r="LCB7" s="28"/>
      <c r="LCC7" s="325"/>
      <c r="LCD7" s="325"/>
      <c r="LCE7" s="28"/>
      <c r="LCF7" s="28"/>
      <c r="LCG7" s="28"/>
      <c r="LCH7" s="28"/>
      <c r="LCI7" s="28"/>
      <c r="LCJ7" s="28"/>
      <c r="LCK7" s="28"/>
      <c r="LCL7" s="28"/>
      <c r="LCM7" s="325"/>
      <c r="LCN7" s="325"/>
      <c r="LCO7" s="28"/>
      <c r="LCP7" s="28"/>
      <c r="LCQ7" s="28"/>
      <c r="LCR7" s="28"/>
      <c r="LCS7" s="28"/>
      <c r="LCT7" s="28"/>
      <c r="LCU7" s="28"/>
      <c r="LCV7" s="28"/>
      <c r="LCW7" s="325"/>
      <c r="LCX7" s="325"/>
      <c r="LCY7" s="28"/>
      <c r="LCZ7" s="28"/>
      <c r="LDA7" s="28"/>
      <c r="LDB7" s="28"/>
      <c r="LDC7" s="28"/>
      <c r="LDD7" s="28"/>
      <c r="LDE7" s="28"/>
      <c r="LDF7" s="28"/>
      <c r="LDG7" s="325"/>
      <c r="LDH7" s="325"/>
      <c r="LDI7" s="28"/>
      <c r="LDJ7" s="28"/>
      <c r="LDK7" s="28"/>
      <c r="LDL7" s="28"/>
      <c r="LDM7" s="28"/>
      <c r="LDN7" s="28"/>
      <c r="LDO7" s="28"/>
      <c r="LDP7" s="28"/>
      <c r="LDQ7" s="325"/>
      <c r="LDR7" s="325"/>
      <c r="LDS7" s="28"/>
      <c r="LDT7" s="28"/>
      <c r="LDU7" s="28"/>
      <c r="LDV7" s="28"/>
      <c r="LDW7" s="28"/>
      <c r="LDX7" s="28"/>
      <c r="LDY7" s="28"/>
      <c r="LDZ7" s="28"/>
      <c r="LEA7" s="325"/>
      <c r="LEB7" s="325"/>
      <c r="LEC7" s="28"/>
      <c r="LED7" s="28"/>
      <c r="LEE7" s="28"/>
      <c r="LEF7" s="28"/>
      <c r="LEG7" s="28"/>
      <c r="LEH7" s="28"/>
      <c r="LEI7" s="28"/>
      <c r="LEJ7" s="28"/>
      <c r="LEK7" s="325"/>
      <c r="LEL7" s="325"/>
      <c r="LEM7" s="28"/>
      <c r="LEN7" s="28"/>
      <c r="LEO7" s="28"/>
      <c r="LEP7" s="28"/>
      <c r="LEQ7" s="28"/>
      <c r="LER7" s="28"/>
      <c r="LES7" s="28"/>
      <c r="LET7" s="28"/>
      <c r="LEU7" s="325"/>
      <c r="LEV7" s="325"/>
      <c r="LEW7" s="28"/>
      <c r="LEX7" s="28"/>
      <c r="LEY7" s="28"/>
      <c r="LEZ7" s="28"/>
      <c r="LFA7" s="28"/>
      <c r="LFB7" s="28"/>
      <c r="LFC7" s="28"/>
      <c r="LFD7" s="28"/>
      <c r="LFE7" s="325"/>
      <c r="LFF7" s="325"/>
      <c r="LFG7" s="28"/>
      <c r="LFH7" s="28"/>
      <c r="LFI7" s="28"/>
      <c r="LFJ7" s="28"/>
      <c r="LFK7" s="28"/>
      <c r="LFL7" s="28"/>
      <c r="LFM7" s="28"/>
      <c r="LFN7" s="28"/>
      <c r="LFO7" s="325"/>
      <c r="LFP7" s="325"/>
      <c r="LFQ7" s="28"/>
      <c r="LFR7" s="28"/>
      <c r="LFS7" s="28"/>
      <c r="LFT7" s="28"/>
      <c r="LFU7" s="28"/>
      <c r="LFV7" s="28"/>
      <c r="LFW7" s="28"/>
      <c r="LFX7" s="28"/>
      <c r="LFY7" s="325"/>
      <c r="LFZ7" s="325"/>
      <c r="LGA7" s="28"/>
      <c r="LGB7" s="28"/>
      <c r="LGC7" s="28"/>
      <c r="LGD7" s="28"/>
      <c r="LGE7" s="28"/>
      <c r="LGF7" s="28"/>
      <c r="LGG7" s="28"/>
      <c r="LGH7" s="28"/>
      <c r="LGI7" s="325"/>
      <c r="LGJ7" s="325"/>
      <c r="LGK7" s="28"/>
      <c r="LGL7" s="28"/>
      <c r="LGM7" s="28"/>
      <c r="LGN7" s="28"/>
      <c r="LGO7" s="28"/>
      <c r="LGP7" s="28"/>
      <c r="LGQ7" s="28"/>
      <c r="LGR7" s="28"/>
      <c r="LGS7" s="325"/>
      <c r="LGT7" s="325"/>
      <c r="LGU7" s="28"/>
      <c r="LGV7" s="28"/>
      <c r="LGW7" s="28"/>
      <c r="LGX7" s="28"/>
      <c r="LGY7" s="28"/>
      <c r="LGZ7" s="28"/>
      <c r="LHA7" s="28"/>
      <c r="LHB7" s="28"/>
      <c r="LHC7" s="325"/>
      <c r="LHD7" s="325"/>
      <c r="LHE7" s="28"/>
      <c r="LHF7" s="28"/>
      <c r="LHG7" s="28"/>
      <c r="LHH7" s="28"/>
      <c r="LHI7" s="28"/>
      <c r="LHJ7" s="28"/>
      <c r="LHK7" s="28"/>
      <c r="LHL7" s="28"/>
      <c r="LHM7" s="325"/>
      <c r="LHN7" s="325"/>
      <c r="LHO7" s="28"/>
      <c r="LHP7" s="28"/>
      <c r="LHQ7" s="28"/>
      <c r="LHR7" s="28"/>
      <c r="LHS7" s="28"/>
      <c r="LHT7" s="28"/>
      <c r="LHU7" s="28"/>
      <c r="LHV7" s="28"/>
      <c r="LHW7" s="325"/>
      <c r="LHX7" s="325"/>
      <c r="LHY7" s="28"/>
      <c r="LHZ7" s="28"/>
      <c r="LIA7" s="28"/>
      <c r="LIB7" s="28"/>
      <c r="LIC7" s="28"/>
      <c r="LID7" s="28"/>
      <c r="LIE7" s="28"/>
      <c r="LIF7" s="28"/>
      <c r="LIG7" s="325"/>
      <c r="LIH7" s="325"/>
      <c r="LII7" s="28"/>
      <c r="LIJ7" s="28"/>
      <c r="LIK7" s="28"/>
      <c r="LIL7" s="28"/>
      <c r="LIM7" s="28"/>
      <c r="LIN7" s="28"/>
      <c r="LIO7" s="28"/>
      <c r="LIP7" s="28"/>
      <c r="LIQ7" s="325"/>
      <c r="LIR7" s="325"/>
      <c r="LIS7" s="28"/>
      <c r="LIT7" s="28"/>
      <c r="LIU7" s="28"/>
      <c r="LIV7" s="28"/>
      <c r="LIW7" s="28"/>
      <c r="LIX7" s="28"/>
      <c r="LIY7" s="28"/>
      <c r="LIZ7" s="28"/>
      <c r="LJA7" s="325"/>
      <c r="LJB7" s="325"/>
      <c r="LJC7" s="28"/>
      <c r="LJD7" s="28"/>
      <c r="LJE7" s="28"/>
      <c r="LJF7" s="28"/>
      <c r="LJG7" s="28"/>
      <c r="LJH7" s="28"/>
      <c r="LJI7" s="28"/>
      <c r="LJJ7" s="28"/>
      <c r="LJK7" s="325"/>
      <c r="LJL7" s="325"/>
      <c r="LJM7" s="28"/>
      <c r="LJN7" s="28"/>
      <c r="LJO7" s="28"/>
      <c r="LJP7" s="28"/>
      <c r="LJQ7" s="28"/>
      <c r="LJR7" s="28"/>
      <c r="LJS7" s="28"/>
      <c r="LJT7" s="28"/>
      <c r="LJU7" s="325"/>
      <c r="LJV7" s="325"/>
      <c r="LJW7" s="28"/>
      <c r="LJX7" s="28"/>
      <c r="LJY7" s="28"/>
      <c r="LJZ7" s="28"/>
      <c r="LKA7" s="28"/>
      <c r="LKB7" s="28"/>
      <c r="LKC7" s="28"/>
      <c r="LKD7" s="28"/>
      <c r="LKE7" s="325"/>
      <c r="LKF7" s="325"/>
      <c r="LKG7" s="28"/>
      <c r="LKH7" s="28"/>
      <c r="LKI7" s="28"/>
      <c r="LKJ7" s="28"/>
      <c r="LKK7" s="28"/>
      <c r="LKL7" s="28"/>
      <c r="LKM7" s="28"/>
      <c r="LKN7" s="28"/>
      <c r="LKO7" s="325"/>
      <c r="LKP7" s="325"/>
      <c r="LKQ7" s="28"/>
      <c r="LKR7" s="28"/>
      <c r="LKS7" s="28"/>
      <c r="LKT7" s="28"/>
      <c r="LKU7" s="28"/>
      <c r="LKV7" s="28"/>
      <c r="LKW7" s="28"/>
      <c r="LKX7" s="28"/>
      <c r="LKY7" s="325"/>
      <c r="LKZ7" s="325"/>
      <c r="LLA7" s="28"/>
      <c r="LLB7" s="28"/>
      <c r="LLC7" s="28"/>
      <c r="LLD7" s="28"/>
      <c r="LLE7" s="28"/>
      <c r="LLF7" s="28"/>
      <c r="LLG7" s="28"/>
      <c r="LLH7" s="28"/>
      <c r="LLI7" s="325"/>
      <c r="LLJ7" s="325"/>
      <c r="LLK7" s="28"/>
      <c r="LLL7" s="28"/>
      <c r="LLM7" s="28"/>
      <c r="LLN7" s="28"/>
      <c r="LLO7" s="28"/>
      <c r="LLP7" s="28"/>
      <c r="LLQ7" s="28"/>
      <c r="LLR7" s="28"/>
      <c r="LLS7" s="325"/>
      <c r="LLT7" s="325"/>
      <c r="LLU7" s="28"/>
      <c r="LLV7" s="28"/>
      <c r="LLW7" s="28"/>
      <c r="LLX7" s="28"/>
      <c r="LLY7" s="28"/>
      <c r="LLZ7" s="28"/>
      <c r="LMA7" s="28"/>
      <c r="LMB7" s="28"/>
      <c r="LMC7" s="325"/>
      <c r="LMD7" s="325"/>
      <c r="LME7" s="28"/>
      <c r="LMF7" s="28"/>
      <c r="LMG7" s="28"/>
      <c r="LMH7" s="28"/>
      <c r="LMI7" s="28"/>
      <c r="LMJ7" s="28"/>
      <c r="LMK7" s="28"/>
      <c r="LML7" s="28"/>
      <c r="LMM7" s="325"/>
      <c r="LMN7" s="325"/>
      <c r="LMO7" s="28"/>
      <c r="LMP7" s="28"/>
      <c r="LMQ7" s="28"/>
      <c r="LMR7" s="28"/>
      <c r="LMS7" s="28"/>
      <c r="LMT7" s="28"/>
      <c r="LMU7" s="28"/>
      <c r="LMV7" s="28"/>
      <c r="LMW7" s="325"/>
      <c r="LMX7" s="325"/>
      <c r="LMY7" s="28"/>
      <c r="LMZ7" s="28"/>
      <c r="LNA7" s="28"/>
      <c r="LNB7" s="28"/>
      <c r="LNC7" s="28"/>
      <c r="LND7" s="28"/>
      <c r="LNE7" s="28"/>
      <c r="LNF7" s="28"/>
      <c r="LNG7" s="325"/>
      <c r="LNH7" s="325"/>
      <c r="LNI7" s="28"/>
      <c r="LNJ7" s="28"/>
      <c r="LNK7" s="28"/>
      <c r="LNL7" s="28"/>
      <c r="LNM7" s="28"/>
      <c r="LNN7" s="28"/>
      <c r="LNO7" s="28"/>
      <c r="LNP7" s="28"/>
      <c r="LNQ7" s="325"/>
      <c r="LNR7" s="325"/>
      <c r="LNS7" s="28"/>
      <c r="LNT7" s="28"/>
      <c r="LNU7" s="28"/>
      <c r="LNV7" s="28"/>
      <c r="LNW7" s="28"/>
      <c r="LNX7" s="28"/>
      <c r="LNY7" s="28"/>
      <c r="LNZ7" s="28"/>
      <c r="LOA7" s="325"/>
      <c r="LOB7" s="325"/>
      <c r="LOC7" s="28"/>
      <c r="LOD7" s="28"/>
      <c r="LOE7" s="28"/>
      <c r="LOF7" s="28"/>
      <c r="LOG7" s="28"/>
      <c r="LOH7" s="28"/>
      <c r="LOI7" s="28"/>
      <c r="LOJ7" s="28"/>
      <c r="LOK7" s="325"/>
      <c r="LOL7" s="325"/>
      <c r="LOM7" s="28"/>
      <c r="LON7" s="28"/>
      <c r="LOO7" s="28"/>
      <c r="LOP7" s="28"/>
      <c r="LOQ7" s="28"/>
      <c r="LOR7" s="28"/>
      <c r="LOS7" s="28"/>
      <c r="LOT7" s="28"/>
      <c r="LOU7" s="325"/>
      <c r="LOV7" s="325"/>
      <c r="LOW7" s="28"/>
      <c r="LOX7" s="28"/>
      <c r="LOY7" s="28"/>
      <c r="LOZ7" s="28"/>
      <c r="LPA7" s="28"/>
      <c r="LPB7" s="28"/>
      <c r="LPC7" s="28"/>
      <c r="LPD7" s="28"/>
      <c r="LPE7" s="325"/>
      <c r="LPF7" s="325"/>
      <c r="LPG7" s="28"/>
      <c r="LPH7" s="28"/>
      <c r="LPI7" s="28"/>
      <c r="LPJ7" s="28"/>
      <c r="LPK7" s="28"/>
      <c r="LPL7" s="28"/>
      <c r="LPM7" s="28"/>
      <c r="LPN7" s="28"/>
      <c r="LPO7" s="325"/>
      <c r="LPP7" s="325"/>
      <c r="LPQ7" s="28"/>
      <c r="LPR7" s="28"/>
      <c r="LPS7" s="28"/>
      <c r="LPT7" s="28"/>
      <c r="LPU7" s="28"/>
      <c r="LPV7" s="28"/>
      <c r="LPW7" s="28"/>
      <c r="LPX7" s="28"/>
      <c r="LPY7" s="325"/>
      <c r="LPZ7" s="325"/>
      <c r="LQA7" s="28"/>
      <c r="LQB7" s="28"/>
      <c r="LQC7" s="28"/>
      <c r="LQD7" s="28"/>
      <c r="LQE7" s="28"/>
      <c r="LQF7" s="28"/>
      <c r="LQG7" s="28"/>
      <c r="LQH7" s="28"/>
      <c r="LQI7" s="325"/>
      <c r="LQJ7" s="325"/>
      <c r="LQK7" s="28"/>
      <c r="LQL7" s="28"/>
      <c r="LQM7" s="28"/>
      <c r="LQN7" s="28"/>
      <c r="LQO7" s="28"/>
      <c r="LQP7" s="28"/>
      <c r="LQQ7" s="28"/>
      <c r="LQR7" s="28"/>
      <c r="LQS7" s="325"/>
      <c r="LQT7" s="325"/>
      <c r="LQU7" s="28"/>
      <c r="LQV7" s="28"/>
      <c r="LQW7" s="28"/>
      <c r="LQX7" s="28"/>
      <c r="LQY7" s="28"/>
      <c r="LQZ7" s="28"/>
      <c r="LRA7" s="28"/>
      <c r="LRB7" s="28"/>
      <c r="LRC7" s="325"/>
      <c r="LRD7" s="325"/>
      <c r="LRE7" s="28"/>
      <c r="LRF7" s="28"/>
      <c r="LRG7" s="28"/>
      <c r="LRH7" s="28"/>
      <c r="LRI7" s="28"/>
      <c r="LRJ7" s="28"/>
      <c r="LRK7" s="28"/>
      <c r="LRL7" s="28"/>
      <c r="LRM7" s="325"/>
      <c r="LRN7" s="325"/>
      <c r="LRO7" s="28"/>
      <c r="LRP7" s="28"/>
      <c r="LRQ7" s="28"/>
      <c r="LRR7" s="28"/>
      <c r="LRS7" s="28"/>
      <c r="LRT7" s="28"/>
      <c r="LRU7" s="28"/>
      <c r="LRV7" s="28"/>
      <c r="LRW7" s="325"/>
      <c r="LRX7" s="325"/>
      <c r="LRY7" s="28"/>
      <c r="LRZ7" s="28"/>
      <c r="LSA7" s="28"/>
      <c r="LSB7" s="28"/>
      <c r="LSC7" s="28"/>
      <c r="LSD7" s="28"/>
      <c r="LSE7" s="28"/>
      <c r="LSF7" s="28"/>
      <c r="LSG7" s="325"/>
      <c r="LSH7" s="325"/>
      <c r="LSI7" s="28"/>
      <c r="LSJ7" s="28"/>
      <c r="LSK7" s="28"/>
      <c r="LSL7" s="28"/>
      <c r="LSM7" s="28"/>
      <c r="LSN7" s="28"/>
      <c r="LSO7" s="28"/>
      <c r="LSP7" s="28"/>
      <c r="LSQ7" s="325"/>
      <c r="LSR7" s="325"/>
      <c r="LSS7" s="28"/>
      <c r="LST7" s="28"/>
      <c r="LSU7" s="28"/>
      <c r="LSV7" s="28"/>
      <c r="LSW7" s="28"/>
      <c r="LSX7" s="28"/>
      <c r="LSY7" s="28"/>
      <c r="LSZ7" s="28"/>
      <c r="LTA7" s="325"/>
      <c r="LTB7" s="325"/>
      <c r="LTC7" s="28"/>
      <c r="LTD7" s="28"/>
      <c r="LTE7" s="28"/>
      <c r="LTF7" s="28"/>
      <c r="LTG7" s="28"/>
      <c r="LTH7" s="28"/>
      <c r="LTI7" s="28"/>
      <c r="LTJ7" s="28"/>
      <c r="LTK7" s="325"/>
      <c r="LTL7" s="325"/>
      <c r="LTM7" s="28"/>
      <c r="LTN7" s="28"/>
      <c r="LTO7" s="28"/>
      <c r="LTP7" s="28"/>
      <c r="LTQ7" s="28"/>
      <c r="LTR7" s="28"/>
      <c r="LTS7" s="28"/>
      <c r="LTT7" s="28"/>
      <c r="LTU7" s="325"/>
      <c r="LTV7" s="325"/>
      <c r="LTW7" s="28"/>
      <c r="LTX7" s="28"/>
      <c r="LTY7" s="28"/>
      <c r="LTZ7" s="28"/>
      <c r="LUA7" s="28"/>
      <c r="LUB7" s="28"/>
      <c r="LUC7" s="28"/>
      <c r="LUD7" s="28"/>
      <c r="LUE7" s="325"/>
      <c r="LUF7" s="325"/>
      <c r="LUG7" s="28"/>
      <c r="LUH7" s="28"/>
      <c r="LUI7" s="28"/>
      <c r="LUJ7" s="28"/>
      <c r="LUK7" s="28"/>
      <c r="LUL7" s="28"/>
      <c r="LUM7" s="28"/>
      <c r="LUN7" s="28"/>
      <c r="LUO7" s="325"/>
      <c r="LUP7" s="325"/>
      <c r="LUQ7" s="28"/>
      <c r="LUR7" s="28"/>
      <c r="LUS7" s="28"/>
      <c r="LUT7" s="28"/>
      <c r="LUU7" s="28"/>
      <c r="LUV7" s="28"/>
      <c r="LUW7" s="28"/>
      <c r="LUX7" s="28"/>
      <c r="LUY7" s="325"/>
      <c r="LUZ7" s="325"/>
      <c r="LVA7" s="28"/>
      <c r="LVB7" s="28"/>
      <c r="LVC7" s="28"/>
      <c r="LVD7" s="28"/>
      <c r="LVE7" s="28"/>
      <c r="LVF7" s="28"/>
      <c r="LVG7" s="28"/>
      <c r="LVH7" s="28"/>
      <c r="LVI7" s="325"/>
      <c r="LVJ7" s="325"/>
      <c r="LVK7" s="28"/>
      <c r="LVL7" s="28"/>
      <c r="LVM7" s="28"/>
      <c r="LVN7" s="28"/>
      <c r="LVO7" s="28"/>
      <c r="LVP7" s="28"/>
      <c r="LVQ7" s="28"/>
      <c r="LVR7" s="28"/>
      <c r="LVS7" s="325"/>
      <c r="LVT7" s="325"/>
      <c r="LVU7" s="28"/>
      <c r="LVV7" s="28"/>
      <c r="LVW7" s="28"/>
      <c r="LVX7" s="28"/>
      <c r="LVY7" s="28"/>
      <c r="LVZ7" s="28"/>
      <c r="LWA7" s="28"/>
      <c r="LWB7" s="28"/>
      <c r="LWC7" s="325"/>
      <c r="LWD7" s="325"/>
      <c r="LWE7" s="28"/>
      <c r="LWF7" s="28"/>
      <c r="LWG7" s="28"/>
      <c r="LWH7" s="28"/>
      <c r="LWI7" s="28"/>
      <c r="LWJ7" s="28"/>
      <c r="LWK7" s="28"/>
      <c r="LWL7" s="28"/>
      <c r="LWM7" s="325"/>
      <c r="LWN7" s="325"/>
      <c r="LWO7" s="28"/>
      <c r="LWP7" s="28"/>
      <c r="LWQ7" s="28"/>
      <c r="LWR7" s="28"/>
      <c r="LWS7" s="28"/>
      <c r="LWT7" s="28"/>
      <c r="LWU7" s="28"/>
      <c r="LWV7" s="28"/>
      <c r="LWW7" s="325"/>
      <c r="LWX7" s="325"/>
      <c r="LWY7" s="28"/>
      <c r="LWZ7" s="28"/>
      <c r="LXA7" s="28"/>
      <c r="LXB7" s="28"/>
      <c r="LXC7" s="28"/>
      <c r="LXD7" s="28"/>
      <c r="LXE7" s="28"/>
      <c r="LXF7" s="28"/>
      <c r="LXG7" s="325"/>
      <c r="LXH7" s="325"/>
      <c r="LXI7" s="28"/>
      <c r="LXJ7" s="28"/>
      <c r="LXK7" s="28"/>
      <c r="LXL7" s="28"/>
      <c r="LXM7" s="28"/>
      <c r="LXN7" s="28"/>
      <c r="LXO7" s="28"/>
      <c r="LXP7" s="28"/>
      <c r="LXQ7" s="325"/>
      <c r="LXR7" s="325"/>
      <c r="LXS7" s="28"/>
      <c r="LXT7" s="28"/>
      <c r="LXU7" s="28"/>
      <c r="LXV7" s="28"/>
      <c r="LXW7" s="28"/>
      <c r="LXX7" s="28"/>
      <c r="LXY7" s="28"/>
      <c r="LXZ7" s="28"/>
      <c r="LYA7" s="325"/>
      <c r="LYB7" s="325"/>
      <c r="LYC7" s="28"/>
      <c r="LYD7" s="28"/>
      <c r="LYE7" s="28"/>
      <c r="LYF7" s="28"/>
      <c r="LYG7" s="28"/>
      <c r="LYH7" s="28"/>
      <c r="LYI7" s="28"/>
      <c r="LYJ7" s="28"/>
      <c r="LYK7" s="325"/>
      <c r="LYL7" s="325"/>
      <c r="LYM7" s="28"/>
      <c r="LYN7" s="28"/>
      <c r="LYO7" s="28"/>
      <c r="LYP7" s="28"/>
      <c r="LYQ7" s="28"/>
      <c r="LYR7" s="28"/>
      <c r="LYS7" s="28"/>
      <c r="LYT7" s="28"/>
      <c r="LYU7" s="325"/>
      <c r="LYV7" s="325"/>
      <c r="LYW7" s="28"/>
      <c r="LYX7" s="28"/>
      <c r="LYY7" s="28"/>
      <c r="LYZ7" s="28"/>
      <c r="LZA7" s="28"/>
      <c r="LZB7" s="28"/>
      <c r="LZC7" s="28"/>
      <c r="LZD7" s="28"/>
      <c r="LZE7" s="325"/>
      <c r="LZF7" s="325"/>
      <c r="LZG7" s="28"/>
      <c r="LZH7" s="28"/>
      <c r="LZI7" s="28"/>
      <c r="LZJ7" s="28"/>
      <c r="LZK7" s="28"/>
      <c r="LZL7" s="28"/>
      <c r="LZM7" s="28"/>
      <c r="LZN7" s="28"/>
      <c r="LZO7" s="325"/>
      <c r="LZP7" s="325"/>
      <c r="LZQ7" s="28"/>
      <c r="LZR7" s="28"/>
      <c r="LZS7" s="28"/>
      <c r="LZT7" s="28"/>
      <c r="LZU7" s="28"/>
      <c r="LZV7" s="28"/>
      <c r="LZW7" s="28"/>
      <c r="LZX7" s="28"/>
      <c r="LZY7" s="325"/>
      <c r="LZZ7" s="325"/>
      <c r="MAA7" s="28"/>
      <c r="MAB7" s="28"/>
      <c r="MAC7" s="28"/>
      <c r="MAD7" s="28"/>
      <c r="MAE7" s="28"/>
      <c r="MAF7" s="28"/>
      <c r="MAG7" s="28"/>
      <c r="MAH7" s="28"/>
      <c r="MAI7" s="325"/>
      <c r="MAJ7" s="325"/>
      <c r="MAK7" s="28"/>
      <c r="MAL7" s="28"/>
      <c r="MAM7" s="28"/>
      <c r="MAN7" s="28"/>
      <c r="MAO7" s="28"/>
      <c r="MAP7" s="28"/>
      <c r="MAQ7" s="28"/>
      <c r="MAR7" s="28"/>
      <c r="MAS7" s="325"/>
      <c r="MAT7" s="325"/>
      <c r="MAU7" s="28"/>
      <c r="MAV7" s="28"/>
      <c r="MAW7" s="28"/>
      <c r="MAX7" s="28"/>
      <c r="MAY7" s="28"/>
      <c r="MAZ7" s="28"/>
      <c r="MBA7" s="28"/>
      <c r="MBB7" s="28"/>
      <c r="MBC7" s="325"/>
      <c r="MBD7" s="325"/>
      <c r="MBE7" s="28"/>
      <c r="MBF7" s="28"/>
      <c r="MBG7" s="28"/>
      <c r="MBH7" s="28"/>
      <c r="MBI7" s="28"/>
      <c r="MBJ7" s="28"/>
      <c r="MBK7" s="28"/>
      <c r="MBL7" s="28"/>
      <c r="MBM7" s="325"/>
      <c r="MBN7" s="325"/>
      <c r="MBO7" s="28"/>
      <c r="MBP7" s="28"/>
      <c r="MBQ7" s="28"/>
      <c r="MBR7" s="28"/>
      <c r="MBS7" s="28"/>
      <c r="MBT7" s="28"/>
      <c r="MBU7" s="28"/>
      <c r="MBV7" s="28"/>
      <c r="MBW7" s="325"/>
      <c r="MBX7" s="325"/>
      <c r="MBY7" s="28"/>
      <c r="MBZ7" s="28"/>
      <c r="MCA7" s="28"/>
      <c r="MCB7" s="28"/>
      <c r="MCC7" s="28"/>
      <c r="MCD7" s="28"/>
      <c r="MCE7" s="28"/>
      <c r="MCF7" s="28"/>
      <c r="MCG7" s="325"/>
      <c r="MCH7" s="325"/>
      <c r="MCI7" s="28"/>
      <c r="MCJ7" s="28"/>
      <c r="MCK7" s="28"/>
      <c r="MCL7" s="28"/>
      <c r="MCM7" s="28"/>
      <c r="MCN7" s="28"/>
      <c r="MCO7" s="28"/>
      <c r="MCP7" s="28"/>
      <c r="MCQ7" s="325"/>
      <c r="MCR7" s="325"/>
      <c r="MCS7" s="28"/>
      <c r="MCT7" s="28"/>
      <c r="MCU7" s="28"/>
      <c r="MCV7" s="28"/>
      <c r="MCW7" s="28"/>
      <c r="MCX7" s="28"/>
      <c r="MCY7" s="28"/>
      <c r="MCZ7" s="28"/>
      <c r="MDA7" s="325"/>
      <c r="MDB7" s="325"/>
      <c r="MDC7" s="28"/>
      <c r="MDD7" s="28"/>
      <c r="MDE7" s="28"/>
      <c r="MDF7" s="28"/>
      <c r="MDG7" s="28"/>
      <c r="MDH7" s="28"/>
      <c r="MDI7" s="28"/>
      <c r="MDJ7" s="28"/>
      <c r="MDK7" s="325"/>
      <c r="MDL7" s="325"/>
      <c r="MDM7" s="28"/>
      <c r="MDN7" s="28"/>
      <c r="MDO7" s="28"/>
      <c r="MDP7" s="28"/>
      <c r="MDQ7" s="28"/>
      <c r="MDR7" s="28"/>
      <c r="MDS7" s="28"/>
      <c r="MDT7" s="28"/>
      <c r="MDU7" s="325"/>
      <c r="MDV7" s="325"/>
      <c r="MDW7" s="28"/>
      <c r="MDX7" s="28"/>
      <c r="MDY7" s="28"/>
      <c r="MDZ7" s="28"/>
      <c r="MEA7" s="28"/>
      <c r="MEB7" s="28"/>
      <c r="MEC7" s="28"/>
      <c r="MED7" s="28"/>
      <c r="MEE7" s="325"/>
      <c r="MEF7" s="325"/>
      <c r="MEG7" s="28"/>
      <c r="MEH7" s="28"/>
      <c r="MEI7" s="28"/>
      <c r="MEJ7" s="28"/>
      <c r="MEK7" s="28"/>
      <c r="MEL7" s="28"/>
      <c r="MEM7" s="28"/>
      <c r="MEN7" s="28"/>
      <c r="MEO7" s="325"/>
      <c r="MEP7" s="325"/>
      <c r="MEQ7" s="28"/>
      <c r="MER7" s="28"/>
      <c r="MES7" s="28"/>
      <c r="MET7" s="28"/>
      <c r="MEU7" s="28"/>
      <c r="MEV7" s="28"/>
      <c r="MEW7" s="28"/>
      <c r="MEX7" s="28"/>
      <c r="MEY7" s="325"/>
      <c r="MEZ7" s="325"/>
      <c r="MFA7" s="28"/>
      <c r="MFB7" s="28"/>
      <c r="MFC7" s="28"/>
      <c r="MFD7" s="28"/>
      <c r="MFE7" s="28"/>
      <c r="MFF7" s="28"/>
      <c r="MFG7" s="28"/>
      <c r="MFH7" s="28"/>
      <c r="MFI7" s="325"/>
      <c r="MFJ7" s="325"/>
      <c r="MFK7" s="28"/>
      <c r="MFL7" s="28"/>
      <c r="MFM7" s="28"/>
      <c r="MFN7" s="28"/>
      <c r="MFO7" s="28"/>
      <c r="MFP7" s="28"/>
      <c r="MFQ7" s="28"/>
      <c r="MFR7" s="28"/>
      <c r="MFS7" s="325"/>
      <c r="MFT7" s="325"/>
      <c r="MFU7" s="28"/>
      <c r="MFV7" s="28"/>
      <c r="MFW7" s="28"/>
      <c r="MFX7" s="28"/>
      <c r="MFY7" s="28"/>
      <c r="MFZ7" s="28"/>
      <c r="MGA7" s="28"/>
      <c r="MGB7" s="28"/>
      <c r="MGC7" s="325"/>
      <c r="MGD7" s="325"/>
      <c r="MGE7" s="28"/>
      <c r="MGF7" s="28"/>
      <c r="MGG7" s="28"/>
      <c r="MGH7" s="28"/>
      <c r="MGI7" s="28"/>
      <c r="MGJ7" s="28"/>
      <c r="MGK7" s="28"/>
      <c r="MGL7" s="28"/>
      <c r="MGM7" s="325"/>
      <c r="MGN7" s="325"/>
      <c r="MGO7" s="28"/>
      <c r="MGP7" s="28"/>
      <c r="MGQ7" s="28"/>
      <c r="MGR7" s="28"/>
      <c r="MGS7" s="28"/>
      <c r="MGT7" s="28"/>
      <c r="MGU7" s="28"/>
      <c r="MGV7" s="28"/>
      <c r="MGW7" s="325"/>
      <c r="MGX7" s="325"/>
      <c r="MGY7" s="28"/>
      <c r="MGZ7" s="28"/>
      <c r="MHA7" s="28"/>
      <c r="MHB7" s="28"/>
      <c r="MHC7" s="28"/>
      <c r="MHD7" s="28"/>
      <c r="MHE7" s="28"/>
      <c r="MHF7" s="28"/>
      <c r="MHG7" s="325"/>
      <c r="MHH7" s="325"/>
      <c r="MHI7" s="28"/>
      <c r="MHJ7" s="28"/>
      <c r="MHK7" s="28"/>
      <c r="MHL7" s="28"/>
      <c r="MHM7" s="28"/>
      <c r="MHN7" s="28"/>
      <c r="MHO7" s="28"/>
      <c r="MHP7" s="28"/>
      <c r="MHQ7" s="325"/>
      <c r="MHR7" s="325"/>
      <c r="MHS7" s="28"/>
      <c r="MHT7" s="28"/>
      <c r="MHU7" s="28"/>
      <c r="MHV7" s="28"/>
      <c r="MHW7" s="28"/>
      <c r="MHX7" s="28"/>
      <c r="MHY7" s="28"/>
      <c r="MHZ7" s="28"/>
      <c r="MIA7" s="325"/>
      <c r="MIB7" s="325"/>
      <c r="MIC7" s="28"/>
      <c r="MID7" s="28"/>
      <c r="MIE7" s="28"/>
      <c r="MIF7" s="28"/>
      <c r="MIG7" s="28"/>
      <c r="MIH7" s="28"/>
      <c r="MII7" s="28"/>
      <c r="MIJ7" s="28"/>
      <c r="MIK7" s="325"/>
      <c r="MIL7" s="325"/>
      <c r="MIM7" s="28"/>
      <c r="MIN7" s="28"/>
      <c r="MIO7" s="28"/>
      <c r="MIP7" s="28"/>
      <c r="MIQ7" s="28"/>
      <c r="MIR7" s="28"/>
      <c r="MIS7" s="28"/>
      <c r="MIT7" s="28"/>
      <c r="MIU7" s="325"/>
      <c r="MIV7" s="325"/>
      <c r="MIW7" s="28"/>
      <c r="MIX7" s="28"/>
      <c r="MIY7" s="28"/>
      <c r="MIZ7" s="28"/>
      <c r="MJA7" s="28"/>
      <c r="MJB7" s="28"/>
      <c r="MJC7" s="28"/>
      <c r="MJD7" s="28"/>
      <c r="MJE7" s="325"/>
      <c r="MJF7" s="325"/>
      <c r="MJG7" s="28"/>
      <c r="MJH7" s="28"/>
      <c r="MJI7" s="28"/>
      <c r="MJJ7" s="28"/>
      <c r="MJK7" s="28"/>
      <c r="MJL7" s="28"/>
      <c r="MJM7" s="28"/>
      <c r="MJN7" s="28"/>
      <c r="MJO7" s="325"/>
      <c r="MJP7" s="325"/>
      <c r="MJQ7" s="28"/>
      <c r="MJR7" s="28"/>
      <c r="MJS7" s="28"/>
      <c r="MJT7" s="28"/>
      <c r="MJU7" s="28"/>
      <c r="MJV7" s="28"/>
      <c r="MJW7" s="28"/>
      <c r="MJX7" s="28"/>
      <c r="MJY7" s="325"/>
      <c r="MJZ7" s="325"/>
      <c r="MKA7" s="28"/>
      <c r="MKB7" s="28"/>
      <c r="MKC7" s="28"/>
      <c r="MKD7" s="28"/>
      <c r="MKE7" s="28"/>
      <c r="MKF7" s="28"/>
      <c r="MKG7" s="28"/>
      <c r="MKH7" s="28"/>
      <c r="MKI7" s="325"/>
      <c r="MKJ7" s="325"/>
      <c r="MKK7" s="28"/>
      <c r="MKL7" s="28"/>
      <c r="MKM7" s="28"/>
      <c r="MKN7" s="28"/>
      <c r="MKO7" s="28"/>
      <c r="MKP7" s="28"/>
      <c r="MKQ7" s="28"/>
      <c r="MKR7" s="28"/>
      <c r="MKS7" s="325"/>
      <c r="MKT7" s="325"/>
      <c r="MKU7" s="28"/>
      <c r="MKV7" s="28"/>
      <c r="MKW7" s="28"/>
      <c r="MKX7" s="28"/>
      <c r="MKY7" s="28"/>
      <c r="MKZ7" s="28"/>
      <c r="MLA7" s="28"/>
      <c r="MLB7" s="28"/>
      <c r="MLC7" s="325"/>
      <c r="MLD7" s="325"/>
      <c r="MLE7" s="28"/>
      <c r="MLF7" s="28"/>
      <c r="MLG7" s="28"/>
      <c r="MLH7" s="28"/>
      <c r="MLI7" s="28"/>
      <c r="MLJ7" s="28"/>
      <c r="MLK7" s="28"/>
      <c r="MLL7" s="28"/>
      <c r="MLM7" s="325"/>
      <c r="MLN7" s="325"/>
      <c r="MLO7" s="28"/>
      <c r="MLP7" s="28"/>
      <c r="MLQ7" s="28"/>
      <c r="MLR7" s="28"/>
      <c r="MLS7" s="28"/>
      <c r="MLT7" s="28"/>
      <c r="MLU7" s="28"/>
      <c r="MLV7" s="28"/>
      <c r="MLW7" s="325"/>
      <c r="MLX7" s="325"/>
      <c r="MLY7" s="28"/>
      <c r="MLZ7" s="28"/>
      <c r="MMA7" s="28"/>
      <c r="MMB7" s="28"/>
      <c r="MMC7" s="28"/>
      <c r="MMD7" s="28"/>
      <c r="MME7" s="28"/>
      <c r="MMF7" s="28"/>
      <c r="MMG7" s="325"/>
      <c r="MMH7" s="325"/>
      <c r="MMI7" s="28"/>
      <c r="MMJ7" s="28"/>
      <c r="MMK7" s="28"/>
      <c r="MML7" s="28"/>
      <c r="MMM7" s="28"/>
      <c r="MMN7" s="28"/>
      <c r="MMO7" s="28"/>
      <c r="MMP7" s="28"/>
      <c r="MMQ7" s="325"/>
      <c r="MMR7" s="325"/>
      <c r="MMS7" s="28"/>
      <c r="MMT7" s="28"/>
      <c r="MMU7" s="28"/>
      <c r="MMV7" s="28"/>
      <c r="MMW7" s="28"/>
      <c r="MMX7" s="28"/>
      <c r="MMY7" s="28"/>
      <c r="MMZ7" s="28"/>
      <c r="MNA7" s="325"/>
      <c r="MNB7" s="325"/>
      <c r="MNC7" s="28"/>
      <c r="MND7" s="28"/>
      <c r="MNE7" s="28"/>
      <c r="MNF7" s="28"/>
      <c r="MNG7" s="28"/>
      <c r="MNH7" s="28"/>
      <c r="MNI7" s="28"/>
      <c r="MNJ7" s="28"/>
      <c r="MNK7" s="325"/>
      <c r="MNL7" s="325"/>
      <c r="MNM7" s="28"/>
      <c r="MNN7" s="28"/>
      <c r="MNO7" s="28"/>
      <c r="MNP7" s="28"/>
      <c r="MNQ7" s="28"/>
      <c r="MNR7" s="28"/>
      <c r="MNS7" s="28"/>
      <c r="MNT7" s="28"/>
      <c r="MNU7" s="325"/>
      <c r="MNV7" s="325"/>
      <c r="MNW7" s="28"/>
      <c r="MNX7" s="28"/>
      <c r="MNY7" s="28"/>
      <c r="MNZ7" s="28"/>
      <c r="MOA7" s="28"/>
      <c r="MOB7" s="28"/>
      <c r="MOC7" s="28"/>
      <c r="MOD7" s="28"/>
      <c r="MOE7" s="325"/>
      <c r="MOF7" s="325"/>
      <c r="MOG7" s="28"/>
      <c r="MOH7" s="28"/>
      <c r="MOI7" s="28"/>
      <c r="MOJ7" s="28"/>
      <c r="MOK7" s="28"/>
      <c r="MOL7" s="28"/>
      <c r="MOM7" s="28"/>
      <c r="MON7" s="28"/>
      <c r="MOO7" s="325"/>
      <c r="MOP7" s="325"/>
      <c r="MOQ7" s="28"/>
      <c r="MOR7" s="28"/>
      <c r="MOS7" s="28"/>
      <c r="MOT7" s="28"/>
      <c r="MOU7" s="28"/>
      <c r="MOV7" s="28"/>
      <c r="MOW7" s="28"/>
      <c r="MOX7" s="28"/>
      <c r="MOY7" s="325"/>
      <c r="MOZ7" s="325"/>
      <c r="MPA7" s="28"/>
      <c r="MPB7" s="28"/>
      <c r="MPC7" s="28"/>
      <c r="MPD7" s="28"/>
      <c r="MPE7" s="28"/>
      <c r="MPF7" s="28"/>
      <c r="MPG7" s="28"/>
      <c r="MPH7" s="28"/>
      <c r="MPI7" s="325"/>
      <c r="MPJ7" s="325"/>
      <c r="MPK7" s="28"/>
      <c r="MPL7" s="28"/>
      <c r="MPM7" s="28"/>
      <c r="MPN7" s="28"/>
      <c r="MPO7" s="28"/>
      <c r="MPP7" s="28"/>
      <c r="MPQ7" s="28"/>
      <c r="MPR7" s="28"/>
      <c r="MPS7" s="325"/>
      <c r="MPT7" s="325"/>
      <c r="MPU7" s="28"/>
      <c r="MPV7" s="28"/>
      <c r="MPW7" s="28"/>
      <c r="MPX7" s="28"/>
      <c r="MPY7" s="28"/>
      <c r="MPZ7" s="28"/>
      <c r="MQA7" s="28"/>
      <c r="MQB7" s="28"/>
      <c r="MQC7" s="325"/>
      <c r="MQD7" s="325"/>
      <c r="MQE7" s="28"/>
      <c r="MQF7" s="28"/>
      <c r="MQG7" s="28"/>
      <c r="MQH7" s="28"/>
      <c r="MQI7" s="28"/>
      <c r="MQJ7" s="28"/>
      <c r="MQK7" s="28"/>
      <c r="MQL7" s="28"/>
      <c r="MQM7" s="325"/>
      <c r="MQN7" s="325"/>
      <c r="MQO7" s="28"/>
      <c r="MQP7" s="28"/>
      <c r="MQQ7" s="28"/>
      <c r="MQR7" s="28"/>
      <c r="MQS7" s="28"/>
      <c r="MQT7" s="28"/>
      <c r="MQU7" s="28"/>
      <c r="MQV7" s="28"/>
      <c r="MQW7" s="325"/>
      <c r="MQX7" s="325"/>
      <c r="MQY7" s="28"/>
      <c r="MQZ7" s="28"/>
      <c r="MRA7" s="28"/>
      <c r="MRB7" s="28"/>
      <c r="MRC7" s="28"/>
      <c r="MRD7" s="28"/>
      <c r="MRE7" s="28"/>
      <c r="MRF7" s="28"/>
      <c r="MRG7" s="325"/>
      <c r="MRH7" s="325"/>
      <c r="MRI7" s="28"/>
      <c r="MRJ7" s="28"/>
      <c r="MRK7" s="28"/>
      <c r="MRL7" s="28"/>
      <c r="MRM7" s="28"/>
      <c r="MRN7" s="28"/>
      <c r="MRO7" s="28"/>
      <c r="MRP7" s="28"/>
      <c r="MRQ7" s="325"/>
      <c r="MRR7" s="325"/>
      <c r="MRS7" s="28"/>
      <c r="MRT7" s="28"/>
      <c r="MRU7" s="28"/>
      <c r="MRV7" s="28"/>
      <c r="MRW7" s="28"/>
      <c r="MRX7" s="28"/>
      <c r="MRY7" s="28"/>
      <c r="MRZ7" s="28"/>
      <c r="MSA7" s="325"/>
      <c r="MSB7" s="325"/>
      <c r="MSC7" s="28"/>
      <c r="MSD7" s="28"/>
      <c r="MSE7" s="28"/>
      <c r="MSF7" s="28"/>
      <c r="MSG7" s="28"/>
      <c r="MSH7" s="28"/>
      <c r="MSI7" s="28"/>
      <c r="MSJ7" s="28"/>
      <c r="MSK7" s="325"/>
      <c r="MSL7" s="325"/>
      <c r="MSM7" s="28"/>
      <c r="MSN7" s="28"/>
      <c r="MSO7" s="28"/>
      <c r="MSP7" s="28"/>
      <c r="MSQ7" s="28"/>
      <c r="MSR7" s="28"/>
      <c r="MSS7" s="28"/>
      <c r="MST7" s="28"/>
      <c r="MSU7" s="325"/>
      <c r="MSV7" s="325"/>
      <c r="MSW7" s="28"/>
      <c r="MSX7" s="28"/>
      <c r="MSY7" s="28"/>
      <c r="MSZ7" s="28"/>
      <c r="MTA7" s="28"/>
      <c r="MTB7" s="28"/>
      <c r="MTC7" s="28"/>
      <c r="MTD7" s="28"/>
      <c r="MTE7" s="325"/>
      <c r="MTF7" s="325"/>
      <c r="MTG7" s="28"/>
      <c r="MTH7" s="28"/>
      <c r="MTI7" s="28"/>
      <c r="MTJ7" s="28"/>
      <c r="MTK7" s="28"/>
      <c r="MTL7" s="28"/>
      <c r="MTM7" s="28"/>
      <c r="MTN7" s="28"/>
      <c r="MTO7" s="325"/>
      <c r="MTP7" s="325"/>
      <c r="MTQ7" s="28"/>
      <c r="MTR7" s="28"/>
      <c r="MTS7" s="28"/>
      <c r="MTT7" s="28"/>
      <c r="MTU7" s="28"/>
      <c r="MTV7" s="28"/>
      <c r="MTW7" s="28"/>
      <c r="MTX7" s="28"/>
      <c r="MTY7" s="325"/>
      <c r="MTZ7" s="325"/>
      <c r="MUA7" s="28"/>
      <c r="MUB7" s="28"/>
      <c r="MUC7" s="28"/>
      <c r="MUD7" s="28"/>
      <c r="MUE7" s="28"/>
      <c r="MUF7" s="28"/>
      <c r="MUG7" s="28"/>
      <c r="MUH7" s="28"/>
      <c r="MUI7" s="325"/>
      <c r="MUJ7" s="325"/>
      <c r="MUK7" s="28"/>
      <c r="MUL7" s="28"/>
      <c r="MUM7" s="28"/>
      <c r="MUN7" s="28"/>
      <c r="MUO7" s="28"/>
      <c r="MUP7" s="28"/>
      <c r="MUQ7" s="28"/>
      <c r="MUR7" s="28"/>
      <c r="MUS7" s="325"/>
      <c r="MUT7" s="325"/>
      <c r="MUU7" s="28"/>
      <c r="MUV7" s="28"/>
      <c r="MUW7" s="28"/>
      <c r="MUX7" s="28"/>
      <c r="MUY7" s="28"/>
      <c r="MUZ7" s="28"/>
      <c r="MVA7" s="28"/>
      <c r="MVB7" s="28"/>
      <c r="MVC7" s="325"/>
      <c r="MVD7" s="325"/>
      <c r="MVE7" s="28"/>
      <c r="MVF7" s="28"/>
      <c r="MVG7" s="28"/>
      <c r="MVH7" s="28"/>
      <c r="MVI7" s="28"/>
      <c r="MVJ7" s="28"/>
      <c r="MVK7" s="28"/>
      <c r="MVL7" s="28"/>
      <c r="MVM7" s="325"/>
      <c r="MVN7" s="325"/>
      <c r="MVO7" s="28"/>
      <c r="MVP7" s="28"/>
      <c r="MVQ7" s="28"/>
      <c r="MVR7" s="28"/>
      <c r="MVS7" s="28"/>
      <c r="MVT7" s="28"/>
      <c r="MVU7" s="28"/>
      <c r="MVV7" s="28"/>
      <c r="MVW7" s="325"/>
      <c r="MVX7" s="325"/>
      <c r="MVY7" s="28"/>
      <c r="MVZ7" s="28"/>
      <c r="MWA7" s="28"/>
      <c r="MWB7" s="28"/>
      <c r="MWC7" s="28"/>
      <c r="MWD7" s="28"/>
      <c r="MWE7" s="28"/>
      <c r="MWF7" s="28"/>
      <c r="MWG7" s="325"/>
      <c r="MWH7" s="325"/>
      <c r="MWI7" s="28"/>
      <c r="MWJ7" s="28"/>
      <c r="MWK7" s="28"/>
      <c r="MWL7" s="28"/>
      <c r="MWM7" s="28"/>
      <c r="MWN7" s="28"/>
      <c r="MWO7" s="28"/>
      <c r="MWP7" s="28"/>
      <c r="MWQ7" s="325"/>
      <c r="MWR7" s="325"/>
      <c r="MWS7" s="28"/>
      <c r="MWT7" s="28"/>
      <c r="MWU7" s="28"/>
      <c r="MWV7" s="28"/>
      <c r="MWW7" s="28"/>
      <c r="MWX7" s="28"/>
      <c r="MWY7" s="28"/>
      <c r="MWZ7" s="28"/>
      <c r="MXA7" s="325"/>
      <c r="MXB7" s="325"/>
      <c r="MXC7" s="28"/>
      <c r="MXD7" s="28"/>
      <c r="MXE7" s="28"/>
      <c r="MXF7" s="28"/>
      <c r="MXG7" s="28"/>
      <c r="MXH7" s="28"/>
      <c r="MXI7" s="28"/>
      <c r="MXJ7" s="28"/>
      <c r="MXK7" s="325"/>
      <c r="MXL7" s="325"/>
      <c r="MXM7" s="28"/>
      <c r="MXN7" s="28"/>
      <c r="MXO7" s="28"/>
      <c r="MXP7" s="28"/>
      <c r="MXQ7" s="28"/>
      <c r="MXR7" s="28"/>
      <c r="MXS7" s="28"/>
      <c r="MXT7" s="28"/>
      <c r="MXU7" s="325"/>
      <c r="MXV7" s="325"/>
      <c r="MXW7" s="28"/>
      <c r="MXX7" s="28"/>
      <c r="MXY7" s="28"/>
      <c r="MXZ7" s="28"/>
      <c r="MYA7" s="28"/>
      <c r="MYB7" s="28"/>
      <c r="MYC7" s="28"/>
      <c r="MYD7" s="28"/>
      <c r="MYE7" s="325"/>
      <c r="MYF7" s="325"/>
      <c r="MYG7" s="28"/>
      <c r="MYH7" s="28"/>
      <c r="MYI7" s="28"/>
      <c r="MYJ7" s="28"/>
      <c r="MYK7" s="28"/>
      <c r="MYL7" s="28"/>
      <c r="MYM7" s="28"/>
      <c r="MYN7" s="28"/>
      <c r="MYO7" s="325"/>
      <c r="MYP7" s="325"/>
      <c r="MYQ7" s="28"/>
      <c r="MYR7" s="28"/>
      <c r="MYS7" s="28"/>
      <c r="MYT7" s="28"/>
      <c r="MYU7" s="28"/>
      <c r="MYV7" s="28"/>
      <c r="MYW7" s="28"/>
      <c r="MYX7" s="28"/>
      <c r="MYY7" s="325"/>
      <c r="MYZ7" s="325"/>
      <c r="MZA7" s="28"/>
      <c r="MZB7" s="28"/>
      <c r="MZC7" s="28"/>
      <c r="MZD7" s="28"/>
      <c r="MZE7" s="28"/>
      <c r="MZF7" s="28"/>
      <c r="MZG7" s="28"/>
      <c r="MZH7" s="28"/>
      <c r="MZI7" s="325"/>
      <c r="MZJ7" s="325"/>
      <c r="MZK7" s="28"/>
      <c r="MZL7" s="28"/>
      <c r="MZM7" s="28"/>
      <c r="MZN7" s="28"/>
      <c r="MZO7" s="28"/>
      <c r="MZP7" s="28"/>
      <c r="MZQ7" s="28"/>
      <c r="MZR7" s="28"/>
      <c r="MZS7" s="325"/>
      <c r="MZT7" s="325"/>
      <c r="MZU7" s="28"/>
      <c r="MZV7" s="28"/>
      <c r="MZW7" s="28"/>
      <c r="MZX7" s="28"/>
      <c r="MZY7" s="28"/>
      <c r="MZZ7" s="28"/>
      <c r="NAA7" s="28"/>
      <c r="NAB7" s="28"/>
      <c r="NAC7" s="325"/>
      <c r="NAD7" s="325"/>
      <c r="NAE7" s="28"/>
      <c r="NAF7" s="28"/>
      <c r="NAG7" s="28"/>
      <c r="NAH7" s="28"/>
      <c r="NAI7" s="28"/>
      <c r="NAJ7" s="28"/>
      <c r="NAK7" s="28"/>
      <c r="NAL7" s="28"/>
      <c r="NAM7" s="325"/>
      <c r="NAN7" s="325"/>
      <c r="NAO7" s="28"/>
      <c r="NAP7" s="28"/>
      <c r="NAQ7" s="28"/>
      <c r="NAR7" s="28"/>
      <c r="NAS7" s="28"/>
      <c r="NAT7" s="28"/>
      <c r="NAU7" s="28"/>
      <c r="NAV7" s="28"/>
      <c r="NAW7" s="325"/>
      <c r="NAX7" s="325"/>
      <c r="NAY7" s="28"/>
      <c r="NAZ7" s="28"/>
      <c r="NBA7" s="28"/>
      <c r="NBB7" s="28"/>
      <c r="NBC7" s="28"/>
      <c r="NBD7" s="28"/>
      <c r="NBE7" s="28"/>
      <c r="NBF7" s="28"/>
      <c r="NBG7" s="325"/>
      <c r="NBH7" s="325"/>
      <c r="NBI7" s="28"/>
      <c r="NBJ7" s="28"/>
      <c r="NBK7" s="28"/>
      <c r="NBL7" s="28"/>
      <c r="NBM7" s="28"/>
      <c r="NBN7" s="28"/>
      <c r="NBO7" s="28"/>
      <c r="NBP7" s="28"/>
      <c r="NBQ7" s="325"/>
      <c r="NBR7" s="325"/>
      <c r="NBS7" s="28"/>
      <c r="NBT7" s="28"/>
      <c r="NBU7" s="28"/>
      <c r="NBV7" s="28"/>
      <c r="NBW7" s="28"/>
      <c r="NBX7" s="28"/>
      <c r="NBY7" s="28"/>
      <c r="NBZ7" s="28"/>
      <c r="NCA7" s="325"/>
      <c r="NCB7" s="325"/>
      <c r="NCC7" s="28"/>
      <c r="NCD7" s="28"/>
      <c r="NCE7" s="28"/>
      <c r="NCF7" s="28"/>
      <c r="NCG7" s="28"/>
      <c r="NCH7" s="28"/>
      <c r="NCI7" s="28"/>
      <c r="NCJ7" s="28"/>
      <c r="NCK7" s="325"/>
      <c r="NCL7" s="325"/>
      <c r="NCM7" s="28"/>
      <c r="NCN7" s="28"/>
      <c r="NCO7" s="28"/>
      <c r="NCP7" s="28"/>
      <c r="NCQ7" s="28"/>
      <c r="NCR7" s="28"/>
      <c r="NCS7" s="28"/>
      <c r="NCT7" s="28"/>
      <c r="NCU7" s="325"/>
      <c r="NCV7" s="325"/>
      <c r="NCW7" s="28"/>
      <c r="NCX7" s="28"/>
      <c r="NCY7" s="28"/>
      <c r="NCZ7" s="28"/>
      <c r="NDA7" s="28"/>
      <c r="NDB7" s="28"/>
      <c r="NDC7" s="28"/>
      <c r="NDD7" s="28"/>
      <c r="NDE7" s="325"/>
      <c r="NDF7" s="325"/>
      <c r="NDG7" s="28"/>
      <c r="NDH7" s="28"/>
      <c r="NDI7" s="28"/>
      <c r="NDJ7" s="28"/>
      <c r="NDK7" s="28"/>
      <c r="NDL7" s="28"/>
      <c r="NDM7" s="28"/>
      <c r="NDN7" s="28"/>
      <c r="NDO7" s="325"/>
      <c r="NDP7" s="325"/>
      <c r="NDQ7" s="28"/>
      <c r="NDR7" s="28"/>
      <c r="NDS7" s="28"/>
      <c r="NDT7" s="28"/>
      <c r="NDU7" s="28"/>
      <c r="NDV7" s="28"/>
      <c r="NDW7" s="28"/>
      <c r="NDX7" s="28"/>
      <c r="NDY7" s="325"/>
      <c r="NDZ7" s="325"/>
      <c r="NEA7" s="28"/>
      <c r="NEB7" s="28"/>
      <c r="NEC7" s="28"/>
      <c r="NED7" s="28"/>
      <c r="NEE7" s="28"/>
      <c r="NEF7" s="28"/>
      <c r="NEG7" s="28"/>
      <c r="NEH7" s="28"/>
      <c r="NEI7" s="325"/>
      <c r="NEJ7" s="325"/>
      <c r="NEK7" s="28"/>
      <c r="NEL7" s="28"/>
      <c r="NEM7" s="28"/>
      <c r="NEN7" s="28"/>
      <c r="NEO7" s="28"/>
      <c r="NEP7" s="28"/>
      <c r="NEQ7" s="28"/>
      <c r="NER7" s="28"/>
      <c r="NES7" s="325"/>
      <c r="NET7" s="325"/>
      <c r="NEU7" s="28"/>
      <c r="NEV7" s="28"/>
      <c r="NEW7" s="28"/>
      <c r="NEX7" s="28"/>
      <c r="NEY7" s="28"/>
      <c r="NEZ7" s="28"/>
      <c r="NFA7" s="28"/>
      <c r="NFB7" s="28"/>
      <c r="NFC7" s="325"/>
      <c r="NFD7" s="325"/>
      <c r="NFE7" s="28"/>
      <c r="NFF7" s="28"/>
      <c r="NFG7" s="28"/>
      <c r="NFH7" s="28"/>
      <c r="NFI7" s="28"/>
      <c r="NFJ7" s="28"/>
      <c r="NFK7" s="28"/>
      <c r="NFL7" s="28"/>
      <c r="NFM7" s="325"/>
      <c r="NFN7" s="325"/>
      <c r="NFO7" s="28"/>
      <c r="NFP7" s="28"/>
      <c r="NFQ7" s="28"/>
      <c r="NFR7" s="28"/>
      <c r="NFS7" s="28"/>
      <c r="NFT7" s="28"/>
      <c r="NFU7" s="28"/>
      <c r="NFV7" s="28"/>
      <c r="NFW7" s="325"/>
      <c r="NFX7" s="325"/>
      <c r="NFY7" s="28"/>
      <c r="NFZ7" s="28"/>
      <c r="NGA7" s="28"/>
      <c r="NGB7" s="28"/>
      <c r="NGC7" s="28"/>
      <c r="NGD7" s="28"/>
      <c r="NGE7" s="28"/>
      <c r="NGF7" s="28"/>
      <c r="NGG7" s="325"/>
      <c r="NGH7" s="325"/>
      <c r="NGI7" s="28"/>
      <c r="NGJ7" s="28"/>
      <c r="NGK7" s="28"/>
      <c r="NGL7" s="28"/>
      <c r="NGM7" s="28"/>
      <c r="NGN7" s="28"/>
      <c r="NGO7" s="28"/>
      <c r="NGP7" s="28"/>
      <c r="NGQ7" s="325"/>
      <c r="NGR7" s="325"/>
      <c r="NGS7" s="28"/>
      <c r="NGT7" s="28"/>
      <c r="NGU7" s="28"/>
      <c r="NGV7" s="28"/>
      <c r="NGW7" s="28"/>
      <c r="NGX7" s="28"/>
      <c r="NGY7" s="28"/>
      <c r="NGZ7" s="28"/>
      <c r="NHA7" s="325"/>
      <c r="NHB7" s="325"/>
      <c r="NHC7" s="28"/>
      <c r="NHD7" s="28"/>
      <c r="NHE7" s="28"/>
      <c r="NHF7" s="28"/>
      <c r="NHG7" s="28"/>
      <c r="NHH7" s="28"/>
      <c r="NHI7" s="28"/>
      <c r="NHJ7" s="28"/>
      <c r="NHK7" s="325"/>
      <c r="NHL7" s="325"/>
      <c r="NHM7" s="28"/>
      <c r="NHN7" s="28"/>
      <c r="NHO7" s="28"/>
      <c r="NHP7" s="28"/>
      <c r="NHQ7" s="28"/>
      <c r="NHR7" s="28"/>
      <c r="NHS7" s="28"/>
      <c r="NHT7" s="28"/>
      <c r="NHU7" s="325"/>
      <c r="NHV7" s="325"/>
      <c r="NHW7" s="28"/>
      <c r="NHX7" s="28"/>
      <c r="NHY7" s="28"/>
      <c r="NHZ7" s="28"/>
      <c r="NIA7" s="28"/>
      <c r="NIB7" s="28"/>
      <c r="NIC7" s="28"/>
      <c r="NID7" s="28"/>
      <c r="NIE7" s="325"/>
      <c r="NIF7" s="325"/>
      <c r="NIG7" s="28"/>
      <c r="NIH7" s="28"/>
      <c r="NII7" s="28"/>
      <c r="NIJ7" s="28"/>
      <c r="NIK7" s="28"/>
      <c r="NIL7" s="28"/>
      <c r="NIM7" s="28"/>
      <c r="NIN7" s="28"/>
      <c r="NIO7" s="325"/>
      <c r="NIP7" s="325"/>
      <c r="NIQ7" s="28"/>
      <c r="NIR7" s="28"/>
      <c r="NIS7" s="28"/>
      <c r="NIT7" s="28"/>
      <c r="NIU7" s="28"/>
      <c r="NIV7" s="28"/>
      <c r="NIW7" s="28"/>
      <c r="NIX7" s="28"/>
      <c r="NIY7" s="325"/>
      <c r="NIZ7" s="325"/>
      <c r="NJA7" s="28"/>
      <c r="NJB7" s="28"/>
      <c r="NJC7" s="28"/>
      <c r="NJD7" s="28"/>
      <c r="NJE7" s="28"/>
      <c r="NJF7" s="28"/>
      <c r="NJG7" s="28"/>
      <c r="NJH7" s="28"/>
      <c r="NJI7" s="325"/>
      <c r="NJJ7" s="325"/>
      <c r="NJK7" s="28"/>
      <c r="NJL7" s="28"/>
      <c r="NJM7" s="28"/>
      <c r="NJN7" s="28"/>
      <c r="NJO7" s="28"/>
      <c r="NJP7" s="28"/>
      <c r="NJQ7" s="28"/>
      <c r="NJR7" s="28"/>
      <c r="NJS7" s="325"/>
      <c r="NJT7" s="325"/>
      <c r="NJU7" s="28"/>
      <c r="NJV7" s="28"/>
      <c r="NJW7" s="28"/>
      <c r="NJX7" s="28"/>
      <c r="NJY7" s="28"/>
      <c r="NJZ7" s="28"/>
      <c r="NKA7" s="28"/>
      <c r="NKB7" s="28"/>
      <c r="NKC7" s="325"/>
      <c r="NKD7" s="325"/>
      <c r="NKE7" s="28"/>
      <c r="NKF7" s="28"/>
      <c r="NKG7" s="28"/>
      <c r="NKH7" s="28"/>
      <c r="NKI7" s="28"/>
      <c r="NKJ7" s="28"/>
      <c r="NKK7" s="28"/>
      <c r="NKL7" s="28"/>
      <c r="NKM7" s="325"/>
      <c r="NKN7" s="325"/>
      <c r="NKO7" s="28"/>
      <c r="NKP7" s="28"/>
      <c r="NKQ7" s="28"/>
      <c r="NKR7" s="28"/>
      <c r="NKS7" s="28"/>
      <c r="NKT7" s="28"/>
      <c r="NKU7" s="28"/>
      <c r="NKV7" s="28"/>
      <c r="NKW7" s="325"/>
      <c r="NKX7" s="325"/>
      <c r="NKY7" s="28"/>
      <c r="NKZ7" s="28"/>
      <c r="NLA7" s="28"/>
      <c r="NLB7" s="28"/>
      <c r="NLC7" s="28"/>
      <c r="NLD7" s="28"/>
      <c r="NLE7" s="28"/>
      <c r="NLF7" s="28"/>
      <c r="NLG7" s="325"/>
      <c r="NLH7" s="325"/>
      <c r="NLI7" s="28"/>
      <c r="NLJ7" s="28"/>
      <c r="NLK7" s="28"/>
      <c r="NLL7" s="28"/>
      <c r="NLM7" s="28"/>
      <c r="NLN7" s="28"/>
      <c r="NLO7" s="28"/>
      <c r="NLP7" s="28"/>
      <c r="NLQ7" s="325"/>
      <c r="NLR7" s="325"/>
      <c r="NLS7" s="28"/>
      <c r="NLT7" s="28"/>
      <c r="NLU7" s="28"/>
      <c r="NLV7" s="28"/>
      <c r="NLW7" s="28"/>
      <c r="NLX7" s="28"/>
      <c r="NLY7" s="28"/>
      <c r="NLZ7" s="28"/>
      <c r="NMA7" s="325"/>
      <c r="NMB7" s="325"/>
      <c r="NMC7" s="28"/>
      <c r="NMD7" s="28"/>
      <c r="NME7" s="28"/>
      <c r="NMF7" s="28"/>
      <c r="NMG7" s="28"/>
      <c r="NMH7" s="28"/>
      <c r="NMI7" s="28"/>
      <c r="NMJ7" s="28"/>
      <c r="NMK7" s="325"/>
      <c r="NML7" s="325"/>
      <c r="NMM7" s="28"/>
      <c r="NMN7" s="28"/>
      <c r="NMO7" s="28"/>
      <c r="NMP7" s="28"/>
      <c r="NMQ7" s="28"/>
      <c r="NMR7" s="28"/>
      <c r="NMS7" s="28"/>
      <c r="NMT7" s="28"/>
      <c r="NMU7" s="325"/>
      <c r="NMV7" s="325"/>
      <c r="NMW7" s="28"/>
      <c r="NMX7" s="28"/>
      <c r="NMY7" s="28"/>
      <c r="NMZ7" s="28"/>
      <c r="NNA7" s="28"/>
      <c r="NNB7" s="28"/>
      <c r="NNC7" s="28"/>
      <c r="NND7" s="28"/>
      <c r="NNE7" s="325"/>
      <c r="NNF7" s="325"/>
      <c r="NNG7" s="28"/>
      <c r="NNH7" s="28"/>
      <c r="NNI7" s="28"/>
      <c r="NNJ7" s="28"/>
      <c r="NNK7" s="28"/>
      <c r="NNL7" s="28"/>
      <c r="NNM7" s="28"/>
      <c r="NNN7" s="28"/>
      <c r="NNO7" s="325"/>
      <c r="NNP7" s="325"/>
      <c r="NNQ7" s="28"/>
      <c r="NNR7" s="28"/>
      <c r="NNS7" s="28"/>
      <c r="NNT7" s="28"/>
      <c r="NNU7" s="28"/>
      <c r="NNV7" s="28"/>
      <c r="NNW7" s="28"/>
      <c r="NNX7" s="28"/>
      <c r="NNY7" s="325"/>
      <c r="NNZ7" s="325"/>
      <c r="NOA7" s="28"/>
      <c r="NOB7" s="28"/>
      <c r="NOC7" s="28"/>
      <c r="NOD7" s="28"/>
      <c r="NOE7" s="28"/>
      <c r="NOF7" s="28"/>
      <c r="NOG7" s="28"/>
      <c r="NOH7" s="28"/>
      <c r="NOI7" s="325"/>
      <c r="NOJ7" s="325"/>
      <c r="NOK7" s="28"/>
      <c r="NOL7" s="28"/>
      <c r="NOM7" s="28"/>
      <c r="NON7" s="28"/>
      <c r="NOO7" s="28"/>
      <c r="NOP7" s="28"/>
      <c r="NOQ7" s="28"/>
      <c r="NOR7" s="28"/>
      <c r="NOS7" s="325"/>
      <c r="NOT7" s="325"/>
      <c r="NOU7" s="28"/>
      <c r="NOV7" s="28"/>
      <c r="NOW7" s="28"/>
      <c r="NOX7" s="28"/>
      <c r="NOY7" s="28"/>
      <c r="NOZ7" s="28"/>
      <c r="NPA7" s="28"/>
      <c r="NPB7" s="28"/>
      <c r="NPC7" s="325"/>
      <c r="NPD7" s="325"/>
      <c r="NPE7" s="28"/>
      <c r="NPF7" s="28"/>
      <c r="NPG7" s="28"/>
      <c r="NPH7" s="28"/>
      <c r="NPI7" s="28"/>
      <c r="NPJ7" s="28"/>
      <c r="NPK7" s="28"/>
      <c r="NPL7" s="28"/>
      <c r="NPM7" s="325"/>
      <c r="NPN7" s="325"/>
      <c r="NPO7" s="28"/>
      <c r="NPP7" s="28"/>
      <c r="NPQ7" s="28"/>
      <c r="NPR7" s="28"/>
      <c r="NPS7" s="28"/>
      <c r="NPT7" s="28"/>
      <c r="NPU7" s="28"/>
      <c r="NPV7" s="28"/>
      <c r="NPW7" s="325"/>
      <c r="NPX7" s="325"/>
      <c r="NPY7" s="28"/>
      <c r="NPZ7" s="28"/>
      <c r="NQA7" s="28"/>
      <c r="NQB7" s="28"/>
      <c r="NQC7" s="28"/>
      <c r="NQD7" s="28"/>
      <c r="NQE7" s="28"/>
      <c r="NQF7" s="28"/>
      <c r="NQG7" s="325"/>
      <c r="NQH7" s="325"/>
      <c r="NQI7" s="28"/>
      <c r="NQJ7" s="28"/>
      <c r="NQK7" s="28"/>
      <c r="NQL7" s="28"/>
      <c r="NQM7" s="28"/>
      <c r="NQN7" s="28"/>
      <c r="NQO7" s="28"/>
      <c r="NQP7" s="28"/>
      <c r="NQQ7" s="325"/>
      <c r="NQR7" s="325"/>
      <c r="NQS7" s="28"/>
      <c r="NQT7" s="28"/>
      <c r="NQU7" s="28"/>
      <c r="NQV7" s="28"/>
      <c r="NQW7" s="28"/>
      <c r="NQX7" s="28"/>
      <c r="NQY7" s="28"/>
      <c r="NQZ7" s="28"/>
      <c r="NRA7" s="325"/>
      <c r="NRB7" s="325"/>
      <c r="NRC7" s="28"/>
      <c r="NRD7" s="28"/>
      <c r="NRE7" s="28"/>
      <c r="NRF7" s="28"/>
      <c r="NRG7" s="28"/>
      <c r="NRH7" s="28"/>
      <c r="NRI7" s="28"/>
      <c r="NRJ7" s="28"/>
      <c r="NRK7" s="325"/>
      <c r="NRL7" s="325"/>
      <c r="NRM7" s="28"/>
      <c r="NRN7" s="28"/>
      <c r="NRO7" s="28"/>
      <c r="NRP7" s="28"/>
      <c r="NRQ7" s="28"/>
      <c r="NRR7" s="28"/>
      <c r="NRS7" s="28"/>
      <c r="NRT7" s="28"/>
      <c r="NRU7" s="325"/>
      <c r="NRV7" s="325"/>
      <c r="NRW7" s="28"/>
      <c r="NRX7" s="28"/>
      <c r="NRY7" s="28"/>
      <c r="NRZ7" s="28"/>
      <c r="NSA7" s="28"/>
      <c r="NSB7" s="28"/>
      <c r="NSC7" s="28"/>
      <c r="NSD7" s="28"/>
      <c r="NSE7" s="325"/>
      <c r="NSF7" s="325"/>
      <c r="NSG7" s="28"/>
      <c r="NSH7" s="28"/>
      <c r="NSI7" s="28"/>
      <c r="NSJ7" s="28"/>
      <c r="NSK7" s="28"/>
      <c r="NSL7" s="28"/>
      <c r="NSM7" s="28"/>
      <c r="NSN7" s="28"/>
      <c r="NSO7" s="325"/>
      <c r="NSP7" s="325"/>
      <c r="NSQ7" s="28"/>
      <c r="NSR7" s="28"/>
      <c r="NSS7" s="28"/>
      <c r="NST7" s="28"/>
      <c r="NSU7" s="28"/>
      <c r="NSV7" s="28"/>
      <c r="NSW7" s="28"/>
      <c r="NSX7" s="28"/>
      <c r="NSY7" s="325"/>
      <c r="NSZ7" s="325"/>
      <c r="NTA7" s="28"/>
      <c r="NTB7" s="28"/>
      <c r="NTC7" s="28"/>
      <c r="NTD7" s="28"/>
      <c r="NTE7" s="28"/>
      <c r="NTF7" s="28"/>
      <c r="NTG7" s="28"/>
      <c r="NTH7" s="28"/>
      <c r="NTI7" s="325"/>
      <c r="NTJ7" s="325"/>
      <c r="NTK7" s="28"/>
      <c r="NTL7" s="28"/>
      <c r="NTM7" s="28"/>
      <c r="NTN7" s="28"/>
      <c r="NTO7" s="28"/>
      <c r="NTP7" s="28"/>
      <c r="NTQ7" s="28"/>
      <c r="NTR7" s="28"/>
      <c r="NTS7" s="325"/>
      <c r="NTT7" s="325"/>
      <c r="NTU7" s="28"/>
      <c r="NTV7" s="28"/>
      <c r="NTW7" s="28"/>
      <c r="NTX7" s="28"/>
      <c r="NTY7" s="28"/>
      <c r="NTZ7" s="28"/>
      <c r="NUA7" s="28"/>
      <c r="NUB7" s="28"/>
      <c r="NUC7" s="325"/>
      <c r="NUD7" s="325"/>
      <c r="NUE7" s="28"/>
      <c r="NUF7" s="28"/>
      <c r="NUG7" s="28"/>
      <c r="NUH7" s="28"/>
      <c r="NUI7" s="28"/>
      <c r="NUJ7" s="28"/>
      <c r="NUK7" s="28"/>
      <c r="NUL7" s="28"/>
      <c r="NUM7" s="325"/>
      <c r="NUN7" s="325"/>
      <c r="NUO7" s="28"/>
      <c r="NUP7" s="28"/>
      <c r="NUQ7" s="28"/>
      <c r="NUR7" s="28"/>
      <c r="NUS7" s="28"/>
      <c r="NUT7" s="28"/>
      <c r="NUU7" s="28"/>
      <c r="NUV7" s="28"/>
      <c r="NUW7" s="325"/>
      <c r="NUX7" s="325"/>
      <c r="NUY7" s="28"/>
      <c r="NUZ7" s="28"/>
      <c r="NVA7" s="28"/>
      <c r="NVB7" s="28"/>
      <c r="NVC7" s="28"/>
      <c r="NVD7" s="28"/>
      <c r="NVE7" s="28"/>
      <c r="NVF7" s="28"/>
      <c r="NVG7" s="325"/>
      <c r="NVH7" s="325"/>
      <c r="NVI7" s="28"/>
      <c r="NVJ7" s="28"/>
      <c r="NVK7" s="28"/>
      <c r="NVL7" s="28"/>
      <c r="NVM7" s="28"/>
      <c r="NVN7" s="28"/>
      <c r="NVO7" s="28"/>
      <c r="NVP7" s="28"/>
      <c r="NVQ7" s="325"/>
      <c r="NVR7" s="325"/>
      <c r="NVS7" s="28"/>
      <c r="NVT7" s="28"/>
      <c r="NVU7" s="28"/>
      <c r="NVV7" s="28"/>
      <c r="NVW7" s="28"/>
      <c r="NVX7" s="28"/>
      <c r="NVY7" s="28"/>
      <c r="NVZ7" s="28"/>
      <c r="NWA7" s="325"/>
      <c r="NWB7" s="325"/>
      <c r="NWC7" s="28"/>
      <c r="NWD7" s="28"/>
      <c r="NWE7" s="28"/>
      <c r="NWF7" s="28"/>
      <c r="NWG7" s="28"/>
      <c r="NWH7" s="28"/>
      <c r="NWI7" s="28"/>
      <c r="NWJ7" s="28"/>
      <c r="NWK7" s="325"/>
      <c r="NWL7" s="325"/>
      <c r="NWM7" s="28"/>
      <c r="NWN7" s="28"/>
      <c r="NWO7" s="28"/>
      <c r="NWP7" s="28"/>
      <c r="NWQ7" s="28"/>
      <c r="NWR7" s="28"/>
      <c r="NWS7" s="28"/>
      <c r="NWT7" s="28"/>
      <c r="NWU7" s="325"/>
      <c r="NWV7" s="325"/>
      <c r="NWW7" s="28"/>
      <c r="NWX7" s="28"/>
      <c r="NWY7" s="28"/>
      <c r="NWZ7" s="28"/>
      <c r="NXA7" s="28"/>
      <c r="NXB7" s="28"/>
      <c r="NXC7" s="28"/>
      <c r="NXD7" s="28"/>
      <c r="NXE7" s="325"/>
      <c r="NXF7" s="325"/>
      <c r="NXG7" s="28"/>
      <c r="NXH7" s="28"/>
      <c r="NXI7" s="28"/>
      <c r="NXJ7" s="28"/>
      <c r="NXK7" s="28"/>
      <c r="NXL7" s="28"/>
      <c r="NXM7" s="28"/>
      <c r="NXN7" s="28"/>
      <c r="NXO7" s="325"/>
      <c r="NXP7" s="325"/>
      <c r="NXQ7" s="28"/>
      <c r="NXR7" s="28"/>
      <c r="NXS7" s="28"/>
      <c r="NXT7" s="28"/>
      <c r="NXU7" s="28"/>
      <c r="NXV7" s="28"/>
      <c r="NXW7" s="28"/>
      <c r="NXX7" s="28"/>
      <c r="NXY7" s="325"/>
      <c r="NXZ7" s="325"/>
      <c r="NYA7" s="28"/>
      <c r="NYB7" s="28"/>
      <c r="NYC7" s="28"/>
      <c r="NYD7" s="28"/>
      <c r="NYE7" s="28"/>
      <c r="NYF7" s="28"/>
      <c r="NYG7" s="28"/>
      <c r="NYH7" s="28"/>
      <c r="NYI7" s="325"/>
      <c r="NYJ7" s="325"/>
      <c r="NYK7" s="28"/>
      <c r="NYL7" s="28"/>
      <c r="NYM7" s="28"/>
      <c r="NYN7" s="28"/>
      <c r="NYO7" s="28"/>
      <c r="NYP7" s="28"/>
      <c r="NYQ7" s="28"/>
      <c r="NYR7" s="28"/>
      <c r="NYS7" s="325"/>
      <c r="NYT7" s="325"/>
      <c r="NYU7" s="28"/>
      <c r="NYV7" s="28"/>
      <c r="NYW7" s="28"/>
      <c r="NYX7" s="28"/>
      <c r="NYY7" s="28"/>
      <c r="NYZ7" s="28"/>
      <c r="NZA7" s="28"/>
      <c r="NZB7" s="28"/>
      <c r="NZC7" s="325"/>
      <c r="NZD7" s="325"/>
      <c r="NZE7" s="28"/>
      <c r="NZF7" s="28"/>
      <c r="NZG7" s="28"/>
      <c r="NZH7" s="28"/>
      <c r="NZI7" s="28"/>
      <c r="NZJ7" s="28"/>
      <c r="NZK7" s="28"/>
      <c r="NZL7" s="28"/>
      <c r="NZM7" s="325"/>
      <c r="NZN7" s="325"/>
      <c r="NZO7" s="28"/>
      <c r="NZP7" s="28"/>
      <c r="NZQ7" s="28"/>
      <c r="NZR7" s="28"/>
      <c r="NZS7" s="28"/>
      <c r="NZT7" s="28"/>
      <c r="NZU7" s="28"/>
      <c r="NZV7" s="28"/>
      <c r="NZW7" s="325"/>
      <c r="NZX7" s="325"/>
      <c r="NZY7" s="28"/>
      <c r="NZZ7" s="28"/>
      <c r="OAA7" s="28"/>
      <c r="OAB7" s="28"/>
      <c r="OAC7" s="28"/>
      <c r="OAD7" s="28"/>
      <c r="OAE7" s="28"/>
      <c r="OAF7" s="28"/>
      <c r="OAG7" s="325"/>
      <c r="OAH7" s="325"/>
      <c r="OAI7" s="28"/>
      <c r="OAJ7" s="28"/>
      <c r="OAK7" s="28"/>
      <c r="OAL7" s="28"/>
      <c r="OAM7" s="28"/>
      <c r="OAN7" s="28"/>
      <c r="OAO7" s="28"/>
      <c r="OAP7" s="28"/>
      <c r="OAQ7" s="325"/>
      <c r="OAR7" s="325"/>
      <c r="OAS7" s="28"/>
      <c r="OAT7" s="28"/>
      <c r="OAU7" s="28"/>
      <c r="OAV7" s="28"/>
      <c r="OAW7" s="28"/>
      <c r="OAX7" s="28"/>
      <c r="OAY7" s="28"/>
      <c r="OAZ7" s="28"/>
      <c r="OBA7" s="325"/>
      <c r="OBB7" s="325"/>
      <c r="OBC7" s="28"/>
      <c r="OBD7" s="28"/>
      <c r="OBE7" s="28"/>
      <c r="OBF7" s="28"/>
      <c r="OBG7" s="28"/>
      <c r="OBH7" s="28"/>
      <c r="OBI7" s="28"/>
      <c r="OBJ7" s="28"/>
      <c r="OBK7" s="325"/>
      <c r="OBL7" s="325"/>
      <c r="OBM7" s="28"/>
      <c r="OBN7" s="28"/>
      <c r="OBO7" s="28"/>
      <c r="OBP7" s="28"/>
      <c r="OBQ7" s="28"/>
      <c r="OBR7" s="28"/>
      <c r="OBS7" s="28"/>
      <c r="OBT7" s="28"/>
      <c r="OBU7" s="325"/>
      <c r="OBV7" s="325"/>
      <c r="OBW7" s="28"/>
      <c r="OBX7" s="28"/>
      <c r="OBY7" s="28"/>
      <c r="OBZ7" s="28"/>
      <c r="OCA7" s="28"/>
      <c r="OCB7" s="28"/>
      <c r="OCC7" s="28"/>
      <c r="OCD7" s="28"/>
      <c r="OCE7" s="325"/>
      <c r="OCF7" s="325"/>
      <c r="OCG7" s="28"/>
      <c r="OCH7" s="28"/>
      <c r="OCI7" s="28"/>
      <c r="OCJ7" s="28"/>
      <c r="OCK7" s="28"/>
      <c r="OCL7" s="28"/>
      <c r="OCM7" s="28"/>
      <c r="OCN7" s="28"/>
      <c r="OCO7" s="325"/>
      <c r="OCP7" s="325"/>
      <c r="OCQ7" s="28"/>
      <c r="OCR7" s="28"/>
      <c r="OCS7" s="28"/>
      <c r="OCT7" s="28"/>
      <c r="OCU7" s="28"/>
      <c r="OCV7" s="28"/>
      <c r="OCW7" s="28"/>
      <c r="OCX7" s="28"/>
      <c r="OCY7" s="325"/>
      <c r="OCZ7" s="325"/>
      <c r="ODA7" s="28"/>
      <c r="ODB7" s="28"/>
      <c r="ODC7" s="28"/>
      <c r="ODD7" s="28"/>
      <c r="ODE7" s="28"/>
      <c r="ODF7" s="28"/>
      <c r="ODG7" s="28"/>
      <c r="ODH7" s="28"/>
      <c r="ODI7" s="325"/>
      <c r="ODJ7" s="325"/>
      <c r="ODK7" s="28"/>
      <c r="ODL7" s="28"/>
      <c r="ODM7" s="28"/>
      <c r="ODN7" s="28"/>
      <c r="ODO7" s="28"/>
      <c r="ODP7" s="28"/>
      <c r="ODQ7" s="28"/>
      <c r="ODR7" s="28"/>
      <c r="ODS7" s="325"/>
      <c r="ODT7" s="325"/>
      <c r="ODU7" s="28"/>
      <c r="ODV7" s="28"/>
      <c r="ODW7" s="28"/>
      <c r="ODX7" s="28"/>
      <c r="ODY7" s="28"/>
      <c r="ODZ7" s="28"/>
      <c r="OEA7" s="28"/>
      <c r="OEB7" s="28"/>
      <c r="OEC7" s="325"/>
      <c r="OED7" s="325"/>
      <c r="OEE7" s="28"/>
      <c r="OEF7" s="28"/>
      <c r="OEG7" s="28"/>
      <c r="OEH7" s="28"/>
      <c r="OEI7" s="28"/>
      <c r="OEJ7" s="28"/>
      <c r="OEK7" s="28"/>
      <c r="OEL7" s="28"/>
      <c r="OEM7" s="325"/>
      <c r="OEN7" s="325"/>
      <c r="OEO7" s="28"/>
      <c r="OEP7" s="28"/>
      <c r="OEQ7" s="28"/>
      <c r="OER7" s="28"/>
      <c r="OES7" s="28"/>
      <c r="OET7" s="28"/>
      <c r="OEU7" s="28"/>
      <c r="OEV7" s="28"/>
      <c r="OEW7" s="325"/>
      <c r="OEX7" s="325"/>
      <c r="OEY7" s="28"/>
      <c r="OEZ7" s="28"/>
      <c r="OFA7" s="28"/>
      <c r="OFB7" s="28"/>
      <c r="OFC7" s="28"/>
      <c r="OFD7" s="28"/>
      <c r="OFE7" s="28"/>
      <c r="OFF7" s="28"/>
      <c r="OFG7" s="325"/>
      <c r="OFH7" s="325"/>
      <c r="OFI7" s="28"/>
      <c r="OFJ7" s="28"/>
      <c r="OFK7" s="28"/>
      <c r="OFL7" s="28"/>
      <c r="OFM7" s="28"/>
      <c r="OFN7" s="28"/>
      <c r="OFO7" s="28"/>
      <c r="OFP7" s="28"/>
      <c r="OFQ7" s="325"/>
      <c r="OFR7" s="325"/>
      <c r="OFS7" s="28"/>
      <c r="OFT7" s="28"/>
      <c r="OFU7" s="28"/>
      <c r="OFV7" s="28"/>
      <c r="OFW7" s="28"/>
      <c r="OFX7" s="28"/>
      <c r="OFY7" s="28"/>
      <c r="OFZ7" s="28"/>
      <c r="OGA7" s="325"/>
      <c r="OGB7" s="325"/>
      <c r="OGC7" s="28"/>
      <c r="OGD7" s="28"/>
      <c r="OGE7" s="28"/>
      <c r="OGF7" s="28"/>
      <c r="OGG7" s="28"/>
      <c r="OGH7" s="28"/>
      <c r="OGI7" s="28"/>
      <c r="OGJ7" s="28"/>
      <c r="OGK7" s="325"/>
      <c r="OGL7" s="325"/>
      <c r="OGM7" s="28"/>
      <c r="OGN7" s="28"/>
      <c r="OGO7" s="28"/>
      <c r="OGP7" s="28"/>
      <c r="OGQ7" s="28"/>
      <c r="OGR7" s="28"/>
      <c r="OGS7" s="28"/>
      <c r="OGT7" s="28"/>
      <c r="OGU7" s="325"/>
      <c r="OGV7" s="325"/>
      <c r="OGW7" s="28"/>
      <c r="OGX7" s="28"/>
      <c r="OGY7" s="28"/>
      <c r="OGZ7" s="28"/>
      <c r="OHA7" s="28"/>
      <c r="OHB7" s="28"/>
      <c r="OHC7" s="28"/>
      <c r="OHD7" s="28"/>
      <c r="OHE7" s="325"/>
      <c r="OHF7" s="325"/>
      <c r="OHG7" s="28"/>
      <c r="OHH7" s="28"/>
      <c r="OHI7" s="28"/>
      <c r="OHJ7" s="28"/>
      <c r="OHK7" s="28"/>
      <c r="OHL7" s="28"/>
      <c r="OHM7" s="28"/>
      <c r="OHN7" s="28"/>
      <c r="OHO7" s="325"/>
      <c r="OHP7" s="325"/>
      <c r="OHQ7" s="28"/>
      <c r="OHR7" s="28"/>
      <c r="OHS7" s="28"/>
      <c r="OHT7" s="28"/>
      <c r="OHU7" s="28"/>
      <c r="OHV7" s="28"/>
      <c r="OHW7" s="28"/>
      <c r="OHX7" s="28"/>
      <c r="OHY7" s="325"/>
      <c r="OHZ7" s="325"/>
      <c r="OIA7" s="28"/>
      <c r="OIB7" s="28"/>
      <c r="OIC7" s="28"/>
      <c r="OID7" s="28"/>
      <c r="OIE7" s="28"/>
      <c r="OIF7" s="28"/>
      <c r="OIG7" s="28"/>
      <c r="OIH7" s="28"/>
      <c r="OII7" s="325"/>
      <c r="OIJ7" s="325"/>
      <c r="OIK7" s="28"/>
      <c r="OIL7" s="28"/>
      <c r="OIM7" s="28"/>
      <c r="OIN7" s="28"/>
      <c r="OIO7" s="28"/>
      <c r="OIP7" s="28"/>
      <c r="OIQ7" s="28"/>
      <c r="OIR7" s="28"/>
      <c r="OIS7" s="325"/>
      <c r="OIT7" s="325"/>
      <c r="OIU7" s="28"/>
      <c r="OIV7" s="28"/>
      <c r="OIW7" s="28"/>
      <c r="OIX7" s="28"/>
      <c r="OIY7" s="28"/>
      <c r="OIZ7" s="28"/>
      <c r="OJA7" s="28"/>
      <c r="OJB7" s="28"/>
      <c r="OJC7" s="325"/>
      <c r="OJD7" s="325"/>
      <c r="OJE7" s="28"/>
      <c r="OJF7" s="28"/>
      <c r="OJG7" s="28"/>
      <c r="OJH7" s="28"/>
      <c r="OJI7" s="28"/>
      <c r="OJJ7" s="28"/>
      <c r="OJK7" s="28"/>
      <c r="OJL7" s="28"/>
      <c r="OJM7" s="325"/>
      <c r="OJN7" s="325"/>
      <c r="OJO7" s="28"/>
      <c r="OJP7" s="28"/>
      <c r="OJQ7" s="28"/>
      <c r="OJR7" s="28"/>
      <c r="OJS7" s="28"/>
      <c r="OJT7" s="28"/>
      <c r="OJU7" s="28"/>
      <c r="OJV7" s="28"/>
      <c r="OJW7" s="325"/>
      <c r="OJX7" s="325"/>
      <c r="OJY7" s="28"/>
      <c r="OJZ7" s="28"/>
      <c r="OKA7" s="28"/>
      <c r="OKB7" s="28"/>
      <c r="OKC7" s="28"/>
      <c r="OKD7" s="28"/>
      <c r="OKE7" s="28"/>
      <c r="OKF7" s="28"/>
      <c r="OKG7" s="325"/>
      <c r="OKH7" s="325"/>
      <c r="OKI7" s="28"/>
      <c r="OKJ7" s="28"/>
      <c r="OKK7" s="28"/>
      <c r="OKL7" s="28"/>
      <c r="OKM7" s="28"/>
      <c r="OKN7" s="28"/>
      <c r="OKO7" s="28"/>
      <c r="OKP7" s="28"/>
      <c r="OKQ7" s="325"/>
      <c r="OKR7" s="325"/>
      <c r="OKS7" s="28"/>
      <c r="OKT7" s="28"/>
      <c r="OKU7" s="28"/>
      <c r="OKV7" s="28"/>
      <c r="OKW7" s="28"/>
      <c r="OKX7" s="28"/>
      <c r="OKY7" s="28"/>
      <c r="OKZ7" s="28"/>
      <c r="OLA7" s="325"/>
      <c r="OLB7" s="325"/>
      <c r="OLC7" s="28"/>
      <c r="OLD7" s="28"/>
      <c r="OLE7" s="28"/>
      <c r="OLF7" s="28"/>
      <c r="OLG7" s="28"/>
      <c r="OLH7" s="28"/>
      <c r="OLI7" s="28"/>
      <c r="OLJ7" s="28"/>
      <c r="OLK7" s="325"/>
      <c r="OLL7" s="325"/>
      <c r="OLM7" s="28"/>
      <c r="OLN7" s="28"/>
      <c r="OLO7" s="28"/>
      <c r="OLP7" s="28"/>
      <c r="OLQ7" s="28"/>
      <c r="OLR7" s="28"/>
      <c r="OLS7" s="28"/>
      <c r="OLT7" s="28"/>
      <c r="OLU7" s="325"/>
      <c r="OLV7" s="325"/>
      <c r="OLW7" s="28"/>
      <c r="OLX7" s="28"/>
      <c r="OLY7" s="28"/>
      <c r="OLZ7" s="28"/>
      <c r="OMA7" s="28"/>
      <c r="OMB7" s="28"/>
      <c r="OMC7" s="28"/>
      <c r="OMD7" s="28"/>
      <c r="OME7" s="325"/>
      <c r="OMF7" s="325"/>
      <c r="OMG7" s="28"/>
      <c r="OMH7" s="28"/>
      <c r="OMI7" s="28"/>
      <c r="OMJ7" s="28"/>
      <c r="OMK7" s="28"/>
      <c r="OML7" s="28"/>
      <c r="OMM7" s="28"/>
      <c r="OMN7" s="28"/>
      <c r="OMO7" s="325"/>
      <c r="OMP7" s="325"/>
      <c r="OMQ7" s="28"/>
      <c r="OMR7" s="28"/>
      <c r="OMS7" s="28"/>
      <c r="OMT7" s="28"/>
      <c r="OMU7" s="28"/>
      <c r="OMV7" s="28"/>
      <c r="OMW7" s="28"/>
      <c r="OMX7" s="28"/>
      <c r="OMY7" s="325"/>
      <c r="OMZ7" s="325"/>
      <c r="ONA7" s="28"/>
      <c r="ONB7" s="28"/>
      <c r="ONC7" s="28"/>
      <c r="OND7" s="28"/>
      <c r="ONE7" s="28"/>
      <c r="ONF7" s="28"/>
      <c r="ONG7" s="28"/>
      <c r="ONH7" s="28"/>
      <c r="ONI7" s="325"/>
      <c r="ONJ7" s="325"/>
      <c r="ONK7" s="28"/>
      <c r="ONL7" s="28"/>
      <c r="ONM7" s="28"/>
      <c r="ONN7" s="28"/>
      <c r="ONO7" s="28"/>
      <c r="ONP7" s="28"/>
      <c r="ONQ7" s="28"/>
      <c r="ONR7" s="28"/>
      <c r="ONS7" s="325"/>
      <c r="ONT7" s="325"/>
      <c r="ONU7" s="28"/>
      <c r="ONV7" s="28"/>
      <c r="ONW7" s="28"/>
      <c r="ONX7" s="28"/>
      <c r="ONY7" s="28"/>
      <c r="ONZ7" s="28"/>
      <c r="OOA7" s="28"/>
      <c r="OOB7" s="28"/>
      <c r="OOC7" s="325"/>
      <c r="OOD7" s="325"/>
      <c r="OOE7" s="28"/>
      <c r="OOF7" s="28"/>
      <c r="OOG7" s="28"/>
      <c r="OOH7" s="28"/>
      <c r="OOI7" s="28"/>
      <c r="OOJ7" s="28"/>
      <c r="OOK7" s="28"/>
      <c r="OOL7" s="28"/>
      <c r="OOM7" s="325"/>
      <c r="OON7" s="325"/>
      <c r="OOO7" s="28"/>
      <c r="OOP7" s="28"/>
      <c r="OOQ7" s="28"/>
      <c r="OOR7" s="28"/>
      <c r="OOS7" s="28"/>
      <c r="OOT7" s="28"/>
      <c r="OOU7" s="28"/>
      <c r="OOV7" s="28"/>
      <c r="OOW7" s="325"/>
      <c r="OOX7" s="325"/>
      <c r="OOY7" s="28"/>
      <c r="OOZ7" s="28"/>
      <c r="OPA7" s="28"/>
      <c r="OPB7" s="28"/>
      <c r="OPC7" s="28"/>
      <c r="OPD7" s="28"/>
      <c r="OPE7" s="28"/>
      <c r="OPF7" s="28"/>
      <c r="OPG7" s="325"/>
      <c r="OPH7" s="325"/>
      <c r="OPI7" s="28"/>
      <c r="OPJ7" s="28"/>
      <c r="OPK7" s="28"/>
      <c r="OPL7" s="28"/>
      <c r="OPM7" s="28"/>
      <c r="OPN7" s="28"/>
      <c r="OPO7" s="28"/>
      <c r="OPP7" s="28"/>
      <c r="OPQ7" s="325"/>
      <c r="OPR7" s="325"/>
      <c r="OPS7" s="28"/>
      <c r="OPT7" s="28"/>
      <c r="OPU7" s="28"/>
      <c r="OPV7" s="28"/>
      <c r="OPW7" s="28"/>
      <c r="OPX7" s="28"/>
      <c r="OPY7" s="28"/>
      <c r="OPZ7" s="28"/>
      <c r="OQA7" s="325"/>
      <c r="OQB7" s="325"/>
      <c r="OQC7" s="28"/>
      <c r="OQD7" s="28"/>
      <c r="OQE7" s="28"/>
      <c r="OQF7" s="28"/>
      <c r="OQG7" s="28"/>
      <c r="OQH7" s="28"/>
      <c r="OQI7" s="28"/>
      <c r="OQJ7" s="28"/>
      <c r="OQK7" s="325"/>
      <c r="OQL7" s="325"/>
      <c r="OQM7" s="28"/>
      <c r="OQN7" s="28"/>
      <c r="OQO7" s="28"/>
      <c r="OQP7" s="28"/>
      <c r="OQQ7" s="28"/>
      <c r="OQR7" s="28"/>
      <c r="OQS7" s="28"/>
      <c r="OQT7" s="28"/>
      <c r="OQU7" s="325"/>
      <c r="OQV7" s="325"/>
      <c r="OQW7" s="28"/>
      <c r="OQX7" s="28"/>
      <c r="OQY7" s="28"/>
      <c r="OQZ7" s="28"/>
      <c r="ORA7" s="28"/>
      <c r="ORB7" s="28"/>
      <c r="ORC7" s="28"/>
      <c r="ORD7" s="28"/>
      <c r="ORE7" s="325"/>
      <c r="ORF7" s="325"/>
      <c r="ORG7" s="28"/>
      <c r="ORH7" s="28"/>
      <c r="ORI7" s="28"/>
      <c r="ORJ7" s="28"/>
      <c r="ORK7" s="28"/>
      <c r="ORL7" s="28"/>
      <c r="ORM7" s="28"/>
      <c r="ORN7" s="28"/>
      <c r="ORO7" s="325"/>
      <c r="ORP7" s="325"/>
      <c r="ORQ7" s="28"/>
      <c r="ORR7" s="28"/>
      <c r="ORS7" s="28"/>
      <c r="ORT7" s="28"/>
      <c r="ORU7" s="28"/>
      <c r="ORV7" s="28"/>
      <c r="ORW7" s="28"/>
      <c r="ORX7" s="28"/>
      <c r="ORY7" s="325"/>
      <c r="ORZ7" s="325"/>
      <c r="OSA7" s="28"/>
      <c r="OSB7" s="28"/>
      <c r="OSC7" s="28"/>
      <c r="OSD7" s="28"/>
      <c r="OSE7" s="28"/>
      <c r="OSF7" s="28"/>
      <c r="OSG7" s="28"/>
      <c r="OSH7" s="28"/>
      <c r="OSI7" s="325"/>
      <c r="OSJ7" s="325"/>
      <c r="OSK7" s="28"/>
      <c r="OSL7" s="28"/>
      <c r="OSM7" s="28"/>
      <c r="OSN7" s="28"/>
      <c r="OSO7" s="28"/>
      <c r="OSP7" s="28"/>
      <c r="OSQ7" s="28"/>
      <c r="OSR7" s="28"/>
      <c r="OSS7" s="325"/>
      <c r="OST7" s="325"/>
      <c r="OSU7" s="28"/>
      <c r="OSV7" s="28"/>
      <c r="OSW7" s="28"/>
      <c r="OSX7" s="28"/>
      <c r="OSY7" s="28"/>
      <c r="OSZ7" s="28"/>
      <c r="OTA7" s="28"/>
      <c r="OTB7" s="28"/>
      <c r="OTC7" s="325"/>
      <c r="OTD7" s="325"/>
      <c r="OTE7" s="28"/>
      <c r="OTF7" s="28"/>
      <c r="OTG7" s="28"/>
      <c r="OTH7" s="28"/>
      <c r="OTI7" s="28"/>
      <c r="OTJ7" s="28"/>
      <c r="OTK7" s="28"/>
      <c r="OTL7" s="28"/>
      <c r="OTM7" s="325"/>
      <c r="OTN7" s="325"/>
      <c r="OTO7" s="28"/>
      <c r="OTP7" s="28"/>
      <c r="OTQ7" s="28"/>
      <c r="OTR7" s="28"/>
      <c r="OTS7" s="28"/>
      <c r="OTT7" s="28"/>
      <c r="OTU7" s="28"/>
      <c r="OTV7" s="28"/>
      <c r="OTW7" s="325"/>
      <c r="OTX7" s="325"/>
      <c r="OTY7" s="28"/>
      <c r="OTZ7" s="28"/>
      <c r="OUA7" s="28"/>
      <c r="OUB7" s="28"/>
      <c r="OUC7" s="28"/>
      <c r="OUD7" s="28"/>
      <c r="OUE7" s="28"/>
      <c r="OUF7" s="28"/>
      <c r="OUG7" s="325"/>
      <c r="OUH7" s="325"/>
      <c r="OUI7" s="28"/>
      <c r="OUJ7" s="28"/>
      <c r="OUK7" s="28"/>
      <c r="OUL7" s="28"/>
      <c r="OUM7" s="28"/>
      <c r="OUN7" s="28"/>
      <c r="OUO7" s="28"/>
      <c r="OUP7" s="28"/>
      <c r="OUQ7" s="325"/>
      <c r="OUR7" s="325"/>
      <c r="OUS7" s="28"/>
      <c r="OUT7" s="28"/>
      <c r="OUU7" s="28"/>
      <c r="OUV7" s="28"/>
      <c r="OUW7" s="28"/>
      <c r="OUX7" s="28"/>
      <c r="OUY7" s="28"/>
      <c r="OUZ7" s="28"/>
      <c r="OVA7" s="325"/>
      <c r="OVB7" s="325"/>
      <c r="OVC7" s="28"/>
      <c r="OVD7" s="28"/>
      <c r="OVE7" s="28"/>
      <c r="OVF7" s="28"/>
      <c r="OVG7" s="28"/>
      <c r="OVH7" s="28"/>
      <c r="OVI7" s="28"/>
      <c r="OVJ7" s="28"/>
      <c r="OVK7" s="325"/>
      <c r="OVL7" s="325"/>
      <c r="OVM7" s="28"/>
      <c r="OVN7" s="28"/>
      <c r="OVO7" s="28"/>
      <c r="OVP7" s="28"/>
      <c r="OVQ7" s="28"/>
      <c r="OVR7" s="28"/>
      <c r="OVS7" s="28"/>
      <c r="OVT7" s="28"/>
      <c r="OVU7" s="325"/>
      <c r="OVV7" s="325"/>
      <c r="OVW7" s="28"/>
      <c r="OVX7" s="28"/>
      <c r="OVY7" s="28"/>
      <c r="OVZ7" s="28"/>
      <c r="OWA7" s="28"/>
      <c r="OWB7" s="28"/>
      <c r="OWC7" s="28"/>
      <c r="OWD7" s="28"/>
      <c r="OWE7" s="325"/>
      <c r="OWF7" s="325"/>
      <c r="OWG7" s="28"/>
      <c r="OWH7" s="28"/>
      <c r="OWI7" s="28"/>
      <c r="OWJ7" s="28"/>
      <c r="OWK7" s="28"/>
      <c r="OWL7" s="28"/>
      <c r="OWM7" s="28"/>
      <c r="OWN7" s="28"/>
      <c r="OWO7" s="325"/>
      <c r="OWP7" s="325"/>
      <c r="OWQ7" s="28"/>
      <c r="OWR7" s="28"/>
      <c r="OWS7" s="28"/>
      <c r="OWT7" s="28"/>
      <c r="OWU7" s="28"/>
      <c r="OWV7" s="28"/>
      <c r="OWW7" s="28"/>
      <c r="OWX7" s="28"/>
      <c r="OWY7" s="325"/>
      <c r="OWZ7" s="325"/>
      <c r="OXA7" s="28"/>
      <c r="OXB7" s="28"/>
      <c r="OXC7" s="28"/>
      <c r="OXD7" s="28"/>
      <c r="OXE7" s="28"/>
      <c r="OXF7" s="28"/>
      <c r="OXG7" s="28"/>
      <c r="OXH7" s="28"/>
      <c r="OXI7" s="325"/>
      <c r="OXJ7" s="325"/>
      <c r="OXK7" s="28"/>
      <c r="OXL7" s="28"/>
      <c r="OXM7" s="28"/>
      <c r="OXN7" s="28"/>
      <c r="OXO7" s="28"/>
      <c r="OXP7" s="28"/>
      <c r="OXQ7" s="28"/>
      <c r="OXR7" s="28"/>
      <c r="OXS7" s="325"/>
      <c r="OXT7" s="325"/>
      <c r="OXU7" s="28"/>
      <c r="OXV7" s="28"/>
      <c r="OXW7" s="28"/>
      <c r="OXX7" s="28"/>
      <c r="OXY7" s="28"/>
      <c r="OXZ7" s="28"/>
      <c r="OYA7" s="28"/>
      <c r="OYB7" s="28"/>
      <c r="OYC7" s="325"/>
      <c r="OYD7" s="325"/>
      <c r="OYE7" s="28"/>
      <c r="OYF7" s="28"/>
      <c r="OYG7" s="28"/>
      <c r="OYH7" s="28"/>
      <c r="OYI7" s="28"/>
      <c r="OYJ7" s="28"/>
      <c r="OYK7" s="28"/>
      <c r="OYL7" s="28"/>
      <c r="OYM7" s="325"/>
      <c r="OYN7" s="325"/>
      <c r="OYO7" s="28"/>
      <c r="OYP7" s="28"/>
      <c r="OYQ7" s="28"/>
      <c r="OYR7" s="28"/>
      <c r="OYS7" s="28"/>
      <c r="OYT7" s="28"/>
      <c r="OYU7" s="28"/>
      <c r="OYV7" s="28"/>
      <c r="OYW7" s="325"/>
      <c r="OYX7" s="325"/>
      <c r="OYY7" s="28"/>
      <c r="OYZ7" s="28"/>
      <c r="OZA7" s="28"/>
      <c r="OZB7" s="28"/>
      <c r="OZC7" s="28"/>
      <c r="OZD7" s="28"/>
      <c r="OZE7" s="28"/>
      <c r="OZF7" s="28"/>
      <c r="OZG7" s="325"/>
      <c r="OZH7" s="325"/>
      <c r="OZI7" s="28"/>
      <c r="OZJ7" s="28"/>
      <c r="OZK7" s="28"/>
      <c r="OZL7" s="28"/>
      <c r="OZM7" s="28"/>
      <c r="OZN7" s="28"/>
      <c r="OZO7" s="28"/>
      <c r="OZP7" s="28"/>
      <c r="OZQ7" s="325"/>
      <c r="OZR7" s="325"/>
      <c r="OZS7" s="28"/>
      <c r="OZT7" s="28"/>
      <c r="OZU7" s="28"/>
      <c r="OZV7" s="28"/>
      <c r="OZW7" s="28"/>
      <c r="OZX7" s="28"/>
      <c r="OZY7" s="28"/>
      <c r="OZZ7" s="28"/>
      <c r="PAA7" s="325"/>
      <c r="PAB7" s="325"/>
      <c r="PAC7" s="28"/>
      <c r="PAD7" s="28"/>
      <c r="PAE7" s="28"/>
      <c r="PAF7" s="28"/>
      <c r="PAG7" s="28"/>
      <c r="PAH7" s="28"/>
      <c r="PAI7" s="28"/>
      <c r="PAJ7" s="28"/>
      <c r="PAK7" s="325"/>
      <c r="PAL7" s="325"/>
      <c r="PAM7" s="28"/>
      <c r="PAN7" s="28"/>
      <c r="PAO7" s="28"/>
      <c r="PAP7" s="28"/>
      <c r="PAQ7" s="28"/>
      <c r="PAR7" s="28"/>
      <c r="PAS7" s="28"/>
      <c r="PAT7" s="28"/>
      <c r="PAU7" s="325"/>
      <c r="PAV7" s="325"/>
      <c r="PAW7" s="28"/>
      <c r="PAX7" s="28"/>
      <c r="PAY7" s="28"/>
      <c r="PAZ7" s="28"/>
      <c r="PBA7" s="28"/>
      <c r="PBB7" s="28"/>
      <c r="PBC7" s="28"/>
      <c r="PBD7" s="28"/>
      <c r="PBE7" s="325"/>
      <c r="PBF7" s="325"/>
      <c r="PBG7" s="28"/>
      <c r="PBH7" s="28"/>
      <c r="PBI7" s="28"/>
      <c r="PBJ7" s="28"/>
      <c r="PBK7" s="28"/>
      <c r="PBL7" s="28"/>
      <c r="PBM7" s="28"/>
      <c r="PBN7" s="28"/>
      <c r="PBO7" s="325"/>
      <c r="PBP7" s="325"/>
      <c r="PBQ7" s="28"/>
      <c r="PBR7" s="28"/>
      <c r="PBS7" s="28"/>
      <c r="PBT7" s="28"/>
      <c r="PBU7" s="28"/>
      <c r="PBV7" s="28"/>
      <c r="PBW7" s="28"/>
      <c r="PBX7" s="28"/>
      <c r="PBY7" s="325"/>
      <c r="PBZ7" s="325"/>
      <c r="PCA7" s="28"/>
      <c r="PCB7" s="28"/>
      <c r="PCC7" s="28"/>
      <c r="PCD7" s="28"/>
      <c r="PCE7" s="28"/>
      <c r="PCF7" s="28"/>
      <c r="PCG7" s="28"/>
      <c r="PCH7" s="28"/>
      <c r="PCI7" s="325"/>
      <c r="PCJ7" s="325"/>
      <c r="PCK7" s="28"/>
      <c r="PCL7" s="28"/>
      <c r="PCM7" s="28"/>
      <c r="PCN7" s="28"/>
      <c r="PCO7" s="28"/>
      <c r="PCP7" s="28"/>
      <c r="PCQ7" s="28"/>
      <c r="PCR7" s="28"/>
      <c r="PCS7" s="325"/>
      <c r="PCT7" s="325"/>
      <c r="PCU7" s="28"/>
      <c r="PCV7" s="28"/>
      <c r="PCW7" s="28"/>
      <c r="PCX7" s="28"/>
      <c r="PCY7" s="28"/>
      <c r="PCZ7" s="28"/>
      <c r="PDA7" s="28"/>
      <c r="PDB7" s="28"/>
      <c r="PDC7" s="325"/>
      <c r="PDD7" s="325"/>
      <c r="PDE7" s="28"/>
      <c r="PDF7" s="28"/>
      <c r="PDG7" s="28"/>
      <c r="PDH7" s="28"/>
      <c r="PDI7" s="28"/>
      <c r="PDJ7" s="28"/>
      <c r="PDK7" s="28"/>
      <c r="PDL7" s="28"/>
      <c r="PDM7" s="325"/>
      <c r="PDN7" s="325"/>
      <c r="PDO7" s="28"/>
      <c r="PDP7" s="28"/>
      <c r="PDQ7" s="28"/>
      <c r="PDR7" s="28"/>
      <c r="PDS7" s="28"/>
      <c r="PDT7" s="28"/>
      <c r="PDU7" s="28"/>
      <c r="PDV7" s="28"/>
      <c r="PDW7" s="325"/>
      <c r="PDX7" s="325"/>
      <c r="PDY7" s="28"/>
      <c r="PDZ7" s="28"/>
      <c r="PEA7" s="28"/>
      <c r="PEB7" s="28"/>
      <c r="PEC7" s="28"/>
      <c r="PED7" s="28"/>
      <c r="PEE7" s="28"/>
      <c r="PEF7" s="28"/>
      <c r="PEG7" s="325"/>
      <c r="PEH7" s="325"/>
      <c r="PEI7" s="28"/>
      <c r="PEJ7" s="28"/>
      <c r="PEK7" s="28"/>
      <c r="PEL7" s="28"/>
      <c r="PEM7" s="28"/>
      <c r="PEN7" s="28"/>
      <c r="PEO7" s="28"/>
      <c r="PEP7" s="28"/>
      <c r="PEQ7" s="325"/>
      <c r="PER7" s="325"/>
      <c r="PES7" s="28"/>
      <c r="PET7" s="28"/>
      <c r="PEU7" s="28"/>
      <c r="PEV7" s="28"/>
      <c r="PEW7" s="28"/>
      <c r="PEX7" s="28"/>
      <c r="PEY7" s="28"/>
      <c r="PEZ7" s="28"/>
      <c r="PFA7" s="325"/>
      <c r="PFB7" s="325"/>
      <c r="PFC7" s="28"/>
      <c r="PFD7" s="28"/>
      <c r="PFE7" s="28"/>
      <c r="PFF7" s="28"/>
      <c r="PFG7" s="28"/>
      <c r="PFH7" s="28"/>
      <c r="PFI7" s="28"/>
      <c r="PFJ7" s="28"/>
      <c r="PFK7" s="325"/>
      <c r="PFL7" s="325"/>
      <c r="PFM7" s="28"/>
      <c r="PFN7" s="28"/>
      <c r="PFO7" s="28"/>
      <c r="PFP7" s="28"/>
      <c r="PFQ7" s="28"/>
      <c r="PFR7" s="28"/>
      <c r="PFS7" s="28"/>
      <c r="PFT7" s="28"/>
      <c r="PFU7" s="325"/>
      <c r="PFV7" s="325"/>
      <c r="PFW7" s="28"/>
      <c r="PFX7" s="28"/>
      <c r="PFY7" s="28"/>
      <c r="PFZ7" s="28"/>
      <c r="PGA7" s="28"/>
      <c r="PGB7" s="28"/>
      <c r="PGC7" s="28"/>
      <c r="PGD7" s="28"/>
      <c r="PGE7" s="325"/>
      <c r="PGF7" s="325"/>
      <c r="PGG7" s="28"/>
      <c r="PGH7" s="28"/>
      <c r="PGI7" s="28"/>
      <c r="PGJ7" s="28"/>
      <c r="PGK7" s="28"/>
      <c r="PGL7" s="28"/>
      <c r="PGM7" s="28"/>
      <c r="PGN7" s="28"/>
      <c r="PGO7" s="325"/>
      <c r="PGP7" s="325"/>
      <c r="PGQ7" s="28"/>
      <c r="PGR7" s="28"/>
      <c r="PGS7" s="28"/>
      <c r="PGT7" s="28"/>
      <c r="PGU7" s="28"/>
      <c r="PGV7" s="28"/>
      <c r="PGW7" s="28"/>
      <c r="PGX7" s="28"/>
      <c r="PGY7" s="325"/>
      <c r="PGZ7" s="325"/>
      <c r="PHA7" s="28"/>
      <c r="PHB7" s="28"/>
      <c r="PHC7" s="28"/>
      <c r="PHD7" s="28"/>
      <c r="PHE7" s="28"/>
      <c r="PHF7" s="28"/>
      <c r="PHG7" s="28"/>
      <c r="PHH7" s="28"/>
      <c r="PHI7" s="325"/>
      <c r="PHJ7" s="325"/>
      <c r="PHK7" s="28"/>
      <c r="PHL7" s="28"/>
      <c r="PHM7" s="28"/>
      <c r="PHN7" s="28"/>
      <c r="PHO7" s="28"/>
      <c r="PHP7" s="28"/>
      <c r="PHQ7" s="28"/>
      <c r="PHR7" s="28"/>
      <c r="PHS7" s="325"/>
      <c r="PHT7" s="325"/>
      <c r="PHU7" s="28"/>
      <c r="PHV7" s="28"/>
      <c r="PHW7" s="28"/>
      <c r="PHX7" s="28"/>
      <c r="PHY7" s="28"/>
      <c r="PHZ7" s="28"/>
      <c r="PIA7" s="28"/>
      <c r="PIB7" s="28"/>
      <c r="PIC7" s="325"/>
      <c r="PID7" s="325"/>
      <c r="PIE7" s="28"/>
      <c r="PIF7" s="28"/>
      <c r="PIG7" s="28"/>
      <c r="PIH7" s="28"/>
      <c r="PII7" s="28"/>
      <c r="PIJ7" s="28"/>
      <c r="PIK7" s="28"/>
      <c r="PIL7" s="28"/>
      <c r="PIM7" s="325"/>
      <c r="PIN7" s="325"/>
      <c r="PIO7" s="28"/>
      <c r="PIP7" s="28"/>
      <c r="PIQ7" s="28"/>
      <c r="PIR7" s="28"/>
      <c r="PIS7" s="28"/>
      <c r="PIT7" s="28"/>
      <c r="PIU7" s="28"/>
      <c r="PIV7" s="28"/>
      <c r="PIW7" s="325"/>
      <c r="PIX7" s="325"/>
      <c r="PIY7" s="28"/>
      <c r="PIZ7" s="28"/>
      <c r="PJA7" s="28"/>
      <c r="PJB7" s="28"/>
      <c r="PJC7" s="28"/>
      <c r="PJD7" s="28"/>
      <c r="PJE7" s="28"/>
      <c r="PJF7" s="28"/>
      <c r="PJG7" s="325"/>
      <c r="PJH7" s="325"/>
      <c r="PJI7" s="28"/>
      <c r="PJJ7" s="28"/>
      <c r="PJK7" s="28"/>
      <c r="PJL7" s="28"/>
      <c r="PJM7" s="28"/>
      <c r="PJN7" s="28"/>
      <c r="PJO7" s="28"/>
      <c r="PJP7" s="28"/>
      <c r="PJQ7" s="325"/>
      <c r="PJR7" s="325"/>
      <c r="PJS7" s="28"/>
      <c r="PJT7" s="28"/>
      <c r="PJU7" s="28"/>
      <c r="PJV7" s="28"/>
      <c r="PJW7" s="28"/>
      <c r="PJX7" s="28"/>
      <c r="PJY7" s="28"/>
      <c r="PJZ7" s="28"/>
      <c r="PKA7" s="325"/>
      <c r="PKB7" s="325"/>
      <c r="PKC7" s="28"/>
      <c r="PKD7" s="28"/>
      <c r="PKE7" s="28"/>
      <c r="PKF7" s="28"/>
      <c r="PKG7" s="28"/>
      <c r="PKH7" s="28"/>
      <c r="PKI7" s="28"/>
      <c r="PKJ7" s="28"/>
      <c r="PKK7" s="325"/>
      <c r="PKL7" s="325"/>
      <c r="PKM7" s="28"/>
      <c r="PKN7" s="28"/>
      <c r="PKO7" s="28"/>
      <c r="PKP7" s="28"/>
      <c r="PKQ7" s="28"/>
      <c r="PKR7" s="28"/>
      <c r="PKS7" s="28"/>
      <c r="PKT7" s="28"/>
      <c r="PKU7" s="325"/>
      <c r="PKV7" s="325"/>
      <c r="PKW7" s="28"/>
      <c r="PKX7" s="28"/>
      <c r="PKY7" s="28"/>
      <c r="PKZ7" s="28"/>
      <c r="PLA7" s="28"/>
      <c r="PLB7" s="28"/>
      <c r="PLC7" s="28"/>
      <c r="PLD7" s="28"/>
      <c r="PLE7" s="325"/>
      <c r="PLF7" s="325"/>
      <c r="PLG7" s="28"/>
      <c r="PLH7" s="28"/>
      <c r="PLI7" s="28"/>
      <c r="PLJ7" s="28"/>
      <c r="PLK7" s="28"/>
      <c r="PLL7" s="28"/>
      <c r="PLM7" s="28"/>
      <c r="PLN7" s="28"/>
      <c r="PLO7" s="325"/>
      <c r="PLP7" s="325"/>
      <c r="PLQ7" s="28"/>
      <c r="PLR7" s="28"/>
      <c r="PLS7" s="28"/>
      <c r="PLT7" s="28"/>
      <c r="PLU7" s="28"/>
      <c r="PLV7" s="28"/>
      <c r="PLW7" s="28"/>
      <c r="PLX7" s="28"/>
      <c r="PLY7" s="325"/>
      <c r="PLZ7" s="325"/>
      <c r="PMA7" s="28"/>
      <c r="PMB7" s="28"/>
      <c r="PMC7" s="28"/>
      <c r="PMD7" s="28"/>
      <c r="PME7" s="28"/>
      <c r="PMF7" s="28"/>
      <c r="PMG7" s="28"/>
      <c r="PMH7" s="28"/>
      <c r="PMI7" s="325"/>
      <c r="PMJ7" s="325"/>
      <c r="PMK7" s="28"/>
      <c r="PML7" s="28"/>
      <c r="PMM7" s="28"/>
      <c r="PMN7" s="28"/>
      <c r="PMO7" s="28"/>
      <c r="PMP7" s="28"/>
      <c r="PMQ7" s="28"/>
      <c r="PMR7" s="28"/>
      <c r="PMS7" s="325"/>
      <c r="PMT7" s="325"/>
      <c r="PMU7" s="28"/>
      <c r="PMV7" s="28"/>
      <c r="PMW7" s="28"/>
      <c r="PMX7" s="28"/>
      <c r="PMY7" s="28"/>
      <c r="PMZ7" s="28"/>
      <c r="PNA7" s="28"/>
      <c r="PNB7" s="28"/>
      <c r="PNC7" s="325"/>
      <c r="PND7" s="325"/>
      <c r="PNE7" s="28"/>
      <c r="PNF7" s="28"/>
      <c r="PNG7" s="28"/>
      <c r="PNH7" s="28"/>
      <c r="PNI7" s="28"/>
      <c r="PNJ7" s="28"/>
      <c r="PNK7" s="28"/>
      <c r="PNL7" s="28"/>
      <c r="PNM7" s="325"/>
      <c r="PNN7" s="325"/>
      <c r="PNO7" s="28"/>
      <c r="PNP7" s="28"/>
      <c r="PNQ7" s="28"/>
      <c r="PNR7" s="28"/>
      <c r="PNS7" s="28"/>
      <c r="PNT7" s="28"/>
      <c r="PNU7" s="28"/>
      <c r="PNV7" s="28"/>
      <c r="PNW7" s="325"/>
      <c r="PNX7" s="325"/>
      <c r="PNY7" s="28"/>
      <c r="PNZ7" s="28"/>
      <c r="POA7" s="28"/>
      <c r="POB7" s="28"/>
      <c r="POC7" s="28"/>
      <c r="POD7" s="28"/>
      <c r="POE7" s="28"/>
      <c r="POF7" s="28"/>
      <c r="POG7" s="325"/>
      <c r="POH7" s="325"/>
      <c r="POI7" s="28"/>
      <c r="POJ7" s="28"/>
      <c r="POK7" s="28"/>
      <c r="POL7" s="28"/>
      <c r="POM7" s="28"/>
      <c r="PON7" s="28"/>
      <c r="POO7" s="28"/>
      <c r="POP7" s="28"/>
      <c r="POQ7" s="325"/>
      <c r="POR7" s="325"/>
      <c r="POS7" s="28"/>
      <c r="POT7" s="28"/>
      <c r="POU7" s="28"/>
      <c r="POV7" s="28"/>
      <c r="POW7" s="28"/>
      <c r="POX7" s="28"/>
      <c r="POY7" s="28"/>
      <c r="POZ7" s="28"/>
      <c r="PPA7" s="325"/>
      <c r="PPB7" s="325"/>
      <c r="PPC7" s="28"/>
      <c r="PPD7" s="28"/>
      <c r="PPE7" s="28"/>
      <c r="PPF7" s="28"/>
      <c r="PPG7" s="28"/>
      <c r="PPH7" s="28"/>
      <c r="PPI7" s="28"/>
      <c r="PPJ7" s="28"/>
      <c r="PPK7" s="325"/>
      <c r="PPL7" s="325"/>
      <c r="PPM7" s="28"/>
      <c r="PPN7" s="28"/>
      <c r="PPO7" s="28"/>
      <c r="PPP7" s="28"/>
      <c r="PPQ7" s="28"/>
      <c r="PPR7" s="28"/>
      <c r="PPS7" s="28"/>
      <c r="PPT7" s="28"/>
      <c r="PPU7" s="325"/>
      <c r="PPV7" s="325"/>
      <c r="PPW7" s="28"/>
      <c r="PPX7" s="28"/>
      <c r="PPY7" s="28"/>
      <c r="PPZ7" s="28"/>
      <c r="PQA7" s="28"/>
      <c r="PQB7" s="28"/>
      <c r="PQC7" s="28"/>
      <c r="PQD7" s="28"/>
      <c r="PQE7" s="325"/>
      <c r="PQF7" s="325"/>
      <c r="PQG7" s="28"/>
      <c r="PQH7" s="28"/>
      <c r="PQI7" s="28"/>
      <c r="PQJ7" s="28"/>
      <c r="PQK7" s="28"/>
      <c r="PQL7" s="28"/>
      <c r="PQM7" s="28"/>
      <c r="PQN7" s="28"/>
      <c r="PQO7" s="325"/>
      <c r="PQP7" s="325"/>
      <c r="PQQ7" s="28"/>
      <c r="PQR7" s="28"/>
      <c r="PQS7" s="28"/>
      <c r="PQT7" s="28"/>
      <c r="PQU7" s="28"/>
      <c r="PQV7" s="28"/>
      <c r="PQW7" s="28"/>
      <c r="PQX7" s="28"/>
      <c r="PQY7" s="325"/>
      <c r="PQZ7" s="325"/>
      <c r="PRA7" s="28"/>
      <c r="PRB7" s="28"/>
      <c r="PRC7" s="28"/>
      <c r="PRD7" s="28"/>
      <c r="PRE7" s="28"/>
      <c r="PRF7" s="28"/>
      <c r="PRG7" s="28"/>
      <c r="PRH7" s="28"/>
      <c r="PRI7" s="325"/>
      <c r="PRJ7" s="325"/>
      <c r="PRK7" s="28"/>
      <c r="PRL7" s="28"/>
      <c r="PRM7" s="28"/>
      <c r="PRN7" s="28"/>
      <c r="PRO7" s="28"/>
      <c r="PRP7" s="28"/>
      <c r="PRQ7" s="28"/>
      <c r="PRR7" s="28"/>
      <c r="PRS7" s="325"/>
      <c r="PRT7" s="325"/>
      <c r="PRU7" s="28"/>
      <c r="PRV7" s="28"/>
      <c r="PRW7" s="28"/>
      <c r="PRX7" s="28"/>
      <c r="PRY7" s="28"/>
      <c r="PRZ7" s="28"/>
      <c r="PSA7" s="28"/>
      <c r="PSB7" s="28"/>
      <c r="PSC7" s="325"/>
      <c r="PSD7" s="325"/>
      <c r="PSE7" s="28"/>
      <c r="PSF7" s="28"/>
      <c r="PSG7" s="28"/>
      <c r="PSH7" s="28"/>
      <c r="PSI7" s="28"/>
      <c r="PSJ7" s="28"/>
      <c r="PSK7" s="28"/>
      <c r="PSL7" s="28"/>
      <c r="PSM7" s="325"/>
      <c r="PSN7" s="325"/>
      <c r="PSO7" s="28"/>
      <c r="PSP7" s="28"/>
      <c r="PSQ7" s="28"/>
      <c r="PSR7" s="28"/>
      <c r="PSS7" s="28"/>
      <c r="PST7" s="28"/>
      <c r="PSU7" s="28"/>
      <c r="PSV7" s="28"/>
      <c r="PSW7" s="325"/>
      <c r="PSX7" s="325"/>
      <c r="PSY7" s="28"/>
      <c r="PSZ7" s="28"/>
      <c r="PTA7" s="28"/>
      <c r="PTB7" s="28"/>
      <c r="PTC7" s="28"/>
      <c r="PTD7" s="28"/>
      <c r="PTE7" s="28"/>
      <c r="PTF7" s="28"/>
      <c r="PTG7" s="325"/>
      <c r="PTH7" s="325"/>
      <c r="PTI7" s="28"/>
      <c r="PTJ7" s="28"/>
      <c r="PTK7" s="28"/>
      <c r="PTL7" s="28"/>
      <c r="PTM7" s="28"/>
      <c r="PTN7" s="28"/>
      <c r="PTO7" s="28"/>
      <c r="PTP7" s="28"/>
      <c r="PTQ7" s="325"/>
      <c r="PTR7" s="325"/>
      <c r="PTS7" s="28"/>
      <c r="PTT7" s="28"/>
      <c r="PTU7" s="28"/>
      <c r="PTV7" s="28"/>
      <c r="PTW7" s="28"/>
      <c r="PTX7" s="28"/>
      <c r="PTY7" s="28"/>
      <c r="PTZ7" s="28"/>
      <c r="PUA7" s="325"/>
      <c r="PUB7" s="325"/>
      <c r="PUC7" s="28"/>
      <c r="PUD7" s="28"/>
      <c r="PUE7" s="28"/>
      <c r="PUF7" s="28"/>
      <c r="PUG7" s="28"/>
      <c r="PUH7" s="28"/>
      <c r="PUI7" s="28"/>
      <c r="PUJ7" s="28"/>
      <c r="PUK7" s="325"/>
      <c r="PUL7" s="325"/>
      <c r="PUM7" s="28"/>
      <c r="PUN7" s="28"/>
      <c r="PUO7" s="28"/>
      <c r="PUP7" s="28"/>
      <c r="PUQ7" s="28"/>
      <c r="PUR7" s="28"/>
      <c r="PUS7" s="28"/>
      <c r="PUT7" s="28"/>
      <c r="PUU7" s="325"/>
      <c r="PUV7" s="325"/>
      <c r="PUW7" s="28"/>
      <c r="PUX7" s="28"/>
      <c r="PUY7" s="28"/>
      <c r="PUZ7" s="28"/>
      <c r="PVA7" s="28"/>
      <c r="PVB7" s="28"/>
      <c r="PVC7" s="28"/>
      <c r="PVD7" s="28"/>
      <c r="PVE7" s="325"/>
      <c r="PVF7" s="325"/>
      <c r="PVG7" s="28"/>
      <c r="PVH7" s="28"/>
      <c r="PVI7" s="28"/>
      <c r="PVJ7" s="28"/>
      <c r="PVK7" s="28"/>
      <c r="PVL7" s="28"/>
      <c r="PVM7" s="28"/>
      <c r="PVN7" s="28"/>
      <c r="PVO7" s="325"/>
      <c r="PVP7" s="325"/>
      <c r="PVQ7" s="28"/>
      <c r="PVR7" s="28"/>
      <c r="PVS7" s="28"/>
      <c r="PVT7" s="28"/>
      <c r="PVU7" s="28"/>
      <c r="PVV7" s="28"/>
      <c r="PVW7" s="28"/>
      <c r="PVX7" s="28"/>
      <c r="PVY7" s="325"/>
      <c r="PVZ7" s="325"/>
      <c r="PWA7" s="28"/>
      <c r="PWB7" s="28"/>
      <c r="PWC7" s="28"/>
      <c r="PWD7" s="28"/>
      <c r="PWE7" s="28"/>
      <c r="PWF7" s="28"/>
      <c r="PWG7" s="28"/>
      <c r="PWH7" s="28"/>
      <c r="PWI7" s="325"/>
      <c r="PWJ7" s="325"/>
      <c r="PWK7" s="28"/>
      <c r="PWL7" s="28"/>
      <c r="PWM7" s="28"/>
      <c r="PWN7" s="28"/>
      <c r="PWO7" s="28"/>
      <c r="PWP7" s="28"/>
      <c r="PWQ7" s="28"/>
      <c r="PWR7" s="28"/>
      <c r="PWS7" s="325"/>
      <c r="PWT7" s="325"/>
      <c r="PWU7" s="28"/>
      <c r="PWV7" s="28"/>
      <c r="PWW7" s="28"/>
      <c r="PWX7" s="28"/>
      <c r="PWY7" s="28"/>
      <c r="PWZ7" s="28"/>
      <c r="PXA7" s="28"/>
      <c r="PXB7" s="28"/>
      <c r="PXC7" s="325"/>
      <c r="PXD7" s="325"/>
      <c r="PXE7" s="28"/>
      <c r="PXF7" s="28"/>
      <c r="PXG7" s="28"/>
      <c r="PXH7" s="28"/>
      <c r="PXI7" s="28"/>
      <c r="PXJ7" s="28"/>
      <c r="PXK7" s="28"/>
      <c r="PXL7" s="28"/>
      <c r="PXM7" s="325"/>
      <c r="PXN7" s="325"/>
      <c r="PXO7" s="28"/>
      <c r="PXP7" s="28"/>
      <c r="PXQ7" s="28"/>
      <c r="PXR7" s="28"/>
      <c r="PXS7" s="28"/>
      <c r="PXT7" s="28"/>
      <c r="PXU7" s="28"/>
      <c r="PXV7" s="28"/>
      <c r="PXW7" s="325"/>
      <c r="PXX7" s="325"/>
      <c r="PXY7" s="28"/>
      <c r="PXZ7" s="28"/>
      <c r="PYA7" s="28"/>
      <c r="PYB7" s="28"/>
      <c r="PYC7" s="28"/>
      <c r="PYD7" s="28"/>
      <c r="PYE7" s="28"/>
      <c r="PYF7" s="28"/>
      <c r="PYG7" s="325"/>
      <c r="PYH7" s="325"/>
      <c r="PYI7" s="28"/>
      <c r="PYJ7" s="28"/>
      <c r="PYK7" s="28"/>
      <c r="PYL7" s="28"/>
      <c r="PYM7" s="28"/>
      <c r="PYN7" s="28"/>
      <c r="PYO7" s="28"/>
      <c r="PYP7" s="28"/>
      <c r="PYQ7" s="325"/>
      <c r="PYR7" s="325"/>
      <c r="PYS7" s="28"/>
      <c r="PYT7" s="28"/>
      <c r="PYU7" s="28"/>
      <c r="PYV7" s="28"/>
      <c r="PYW7" s="28"/>
      <c r="PYX7" s="28"/>
      <c r="PYY7" s="28"/>
      <c r="PYZ7" s="28"/>
      <c r="PZA7" s="325"/>
      <c r="PZB7" s="325"/>
      <c r="PZC7" s="28"/>
      <c r="PZD7" s="28"/>
      <c r="PZE7" s="28"/>
      <c r="PZF7" s="28"/>
      <c r="PZG7" s="28"/>
      <c r="PZH7" s="28"/>
      <c r="PZI7" s="28"/>
      <c r="PZJ7" s="28"/>
      <c r="PZK7" s="325"/>
      <c r="PZL7" s="325"/>
      <c r="PZM7" s="28"/>
      <c r="PZN7" s="28"/>
      <c r="PZO7" s="28"/>
      <c r="PZP7" s="28"/>
      <c r="PZQ7" s="28"/>
      <c r="PZR7" s="28"/>
      <c r="PZS7" s="28"/>
      <c r="PZT7" s="28"/>
      <c r="PZU7" s="325"/>
      <c r="PZV7" s="325"/>
      <c r="PZW7" s="28"/>
      <c r="PZX7" s="28"/>
      <c r="PZY7" s="28"/>
      <c r="PZZ7" s="28"/>
      <c r="QAA7" s="28"/>
      <c r="QAB7" s="28"/>
      <c r="QAC7" s="28"/>
      <c r="QAD7" s="28"/>
      <c r="QAE7" s="325"/>
      <c r="QAF7" s="325"/>
      <c r="QAG7" s="28"/>
      <c r="QAH7" s="28"/>
      <c r="QAI7" s="28"/>
      <c r="QAJ7" s="28"/>
      <c r="QAK7" s="28"/>
      <c r="QAL7" s="28"/>
      <c r="QAM7" s="28"/>
      <c r="QAN7" s="28"/>
      <c r="QAO7" s="325"/>
      <c r="QAP7" s="325"/>
      <c r="QAQ7" s="28"/>
      <c r="QAR7" s="28"/>
      <c r="QAS7" s="28"/>
      <c r="QAT7" s="28"/>
      <c r="QAU7" s="28"/>
      <c r="QAV7" s="28"/>
      <c r="QAW7" s="28"/>
      <c r="QAX7" s="28"/>
      <c r="QAY7" s="325"/>
      <c r="QAZ7" s="325"/>
      <c r="QBA7" s="28"/>
      <c r="QBB7" s="28"/>
      <c r="QBC7" s="28"/>
      <c r="QBD7" s="28"/>
      <c r="QBE7" s="28"/>
      <c r="QBF7" s="28"/>
      <c r="QBG7" s="28"/>
      <c r="QBH7" s="28"/>
      <c r="QBI7" s="325"/>
      <c r="QBJ7" s="325"/>
      <c r="QBK7" s="28"/>
      <c r="QBL7" s="28"/>
      <c r="QBM7" s="28"/>
      <c r="QBN7" s="28"/>
      <c r="QBO7" s="28"/>
      <c r="QBP7" s="28"/>
      <c r="QBQ7" s="28"/>
      <c r="QBR7" s="28"/>
      <c r="QBS7" s="325"/>
      <c r="QBT7" s="325"/>
      <c r="QBU7" s="28"/>
      <c r="QBV7" s="28"/>
      <c r="QBW7" s="28"/>
      <c r="QBX7" s="28"/>
      <c r="QBY7" s="28"/>
      <c r="QBZ7" s="28"/>
      <c r="QCA7" s="28"/>
      <c r="QCB7" s="28"/>
      <c r="QCC7" s="325"/>
      <c r="QCD7" s="325"/>
      <c r="QCE7" s="28"/>
      <c r="QCF7" s="28"/>
      <c r="QCG7" s="28"/>
      <c r="QCH7" s="28"/>
      <c r="QCI7" s="28"/>
      <c r="QCJ7" s="28"/>
      <c r="QCK7" s="28"/>
      <c r="QCL7" s="28"/>
      <c r="QCM7" s="325"/>
      <c r="QCN7" s="325"/>
      <c r="QCO7" s="28"/>
      <c r="QCP7" s="28"/>
      <c r="QCQ7" s="28"/>
      <c r="QCR7" s="28"/>
      <c r="QCS7" s="28"/>
      <c r="QCT7" s="28"/>
      <c r="QCU7" s="28"/>
      <c r="QCV7" s="28"/>
      <c r="QCW7" s="325"/>
      <c r="QCX7" s="325"/>
      <c r="QCY7" s="28"/>
      <c r="QCZ7" s="28"/>
      <c r="QDA7" s="28"/>
      <c r="QDB7" s="28"/>
      <c r="QDC7" s="28"/>
      <c r="QDD7" s="28"/>
      <c r="QDE7" s="28"/>
      <c r="QDF7" s="28"/>
      <c r="QDG7" s="325"/>
      <c r="QDH7" s="325"/>
      <c r="QDI7" s="28"/>
      <c r="QDJ7" s="28"/>
      <c r="QDK7" s="28"/>
      <c r="QDL7" s="28"/>
      <c r="QDM7" s="28"/>
      <c r="QDN7" s="28"/>
      <c r="QDO7" s="28"/>
      <c r="QDP7" s="28"/>
      <c r="QDQ7" s="325"/>
      <c r="QDR7" s="325"/>
      <c r="QDS7" s="28"/>
      <c r="QDT7" s="28"/>
      <c r="QDU7" s="28"/>
      <c r="QDV7" s="28"/>
      <c r="QDW7" s="28"/>
      <c r="QDX7" s="28"/>
      <c r="QDY7" s="28"/>
      <c r="QDZ7" s="28"/>
      <c r="QEA7" s="325"/>
      <c r="QEB7" s="325"/>
      <c r="QEC7" s="28"/>
      <c r="QED7" s="28"/>
      <c r="QEE7" s="28"/>
      <c r="QEF7" s="28"/>
      <c r="QEG7" s="28"/>
      <c r="QEH7" s="28"/>
      <c r="QEI7" s="28"/>
      <c r="QEJ7" s="28"/>
      <c r="QEK7" s="325"/>
      <c r="QEL7" s="325"/>
      <c r="QEM7" s="28"/>
      <c r="QEN7" s="28"/>
      <c r="QEO7" s="28"/>
      <c r="QEP7" s="28"/>
      <c r="QEQ7" s="28"/>
      <c r="QER7" s="28"/>
      <c r="QES7" s="28"/>
      <c r="QET7" s="28"/>
      <c r="QEU7" s="325"/>
      <c r="QEV7" s="325"/>
      <c r="QEW7" s="28"/>
      <c r="QEX7" s="28"/>
      <c r="QEY7" s="28"/>
      <c r="QEZ7" s="28"/>
      <c r="QFA7" s="28"/>
      <c r="QFB7" s="28"/>
      <c r="QFC7" s="28"/>
      <c r="QFD7" s="28"/>
      <c r="QFE7" s="325"/>
      <c r="QFF7" s="325"/>
      <c r="QFG7" s="28"/>
      <c r="QFH7" s="28"/>
      <c r="QFI7" s="28"/>
      <c r="QFJ7" s="28"/>
      <c r="QFK7" s="28"/>
      <c r="QFL7" s="28"/>
      <c r="QFM7" s="28"/>
      <c r="QFN7" s="28"/>
      <c r="QFO7" s="325"/>
      <c r="QFP7" s="325"/>
      <c r="QFQ7" s="28"/>
      <c r="QFR7" s="28"/>
      <c r="QFS7" s="28"/>
      <c r="QFT7" s="28"/>
      <c r="QFU7" s="28"/>
      <c r="QFV7" s="28"/>
      <c r="QFW7" s="28"/>
      <c r="QFX7" s="28"/>
      <c r="QFY7" s="325"/>
      <c r="QFZ7" s="325"/>
      <c r="QGA7" s="28"/>
      <c r="QGB7" s="28"/>
      <c r="QGC7" s="28"/>
      <c r="QGD7" s="28"/>
      <c r="QGE7" s="28"/>
      <c r="QGF7" s="28"/>
      <c r="QGG7" s="28"/>
      <c r="QGH7" s="28"/>
      <c r="QGI7" s="325"/>
      <c r="QGJ7" s="325"/>
      <c r="QGK7" s="28"/>
      <c r="QGL7" s="28"/>
      <c r="QGM7" s="28"/>
      <c r="QGN7" s="28"/>
      <c r="QGO7" s="28"/>
      <c r="QGP7" s="28"/>
      <c r="QGQ7" s="28"/>
      <c r="QGR7" s="28"/>
      <c r="QGS7" s="325"/>
      <c r="QGT7" s="325"/>
      <c r="QGU7" s="28"/>
      <c r="QGV7" s="28"/>
      <c r="QGW7" s="28"/>
      <c r="QGX7" s="28"/>
      <c r="QGY7" s="28"/>
      <c r="QGZ7" s="28"/>
      <c r="QHA7" s="28"/>
      <c r="QHB7" s="28"/>
      <c r="QHC7" s="325"/>
      <c r="QHD7" s="325"/>
      <c r="QHE7" s="28"/>
      <c r="QHF7" s="28"/>
      <c r="QHG7" s="28"/>
      <c r="QHH7" s="28"/>
      <c r="QHI7" s="28"/>
      <c r="QHJ7" s="28"/>
      <c r="QHK7" s="28"/>
      <c r="QHL7" s="28"/>
      <c r="QHM7" s="325"/>
      <c r="QHN7" s="325"/>
      <c r="QHO7" s="28"/>
      <c r="QHP7" s="28"/>
      <c r="QHQ7" s="28"/>
      <c r="QHR7" s="28"/>
      <c r="QHS7" s="28"/>
      <c r="QHT7" s="28"/>
      <c r="QHU7" s="28"/>
      <c r="QHV7" s="28"/>
      <c r="QHW7" s="325"/>
      <c r="QHX7" s="325"/>
      <c r="QHY7" s="28"/>
      <c r="QHZ7" s="28"/>
      <c r="QIA7" s="28"/>
      <c r="QIB7" s="28"/>
      <c r="QIC7" s="28"/>
      <c r="QID7" s="28"/>
      <c r="QIE7" s="28"/>
      <c r="QIF7" s="28"/>
      <c r="QIG7" s="325"/>
      <c r="QIH7" s="325"/>
      <c r="QII7" s="28"/>
      <c r="QIJ7" s="28"/>
      <c r="QIK7" s="28"/>
      <c r="QIL7" s="28"/>
      <c r="QIM7" s="28"/>
      <c r="QIN7" s="28"/>
      <c r="QIO7" s="28"/>
      <c r="QIP7" s="28"/>
      <c r="QIQ7" s="325"/>
      <c r="QIR7" s="325"/>
      <c r="QIS7" s="28"/>
      <c r="QIT7" s="28"/>
      <c r="QIU7" s="28"/>
      <c r="QIV7" s="28"/>
      <c r="QIW7" s="28"/>
      <c r="QIX7" s="28"/>
      <c r="QIY7" s="28"/>
      <c r="QIZ7" s="28"/>
      <c r="QJA7" s="325"/>
      <c r="QJB7" s="325"/>
      <c r="QJC7" s="28"/>
      <c r="QJD7" s="28"/>
      <c r="QJE7" s="28"/>
      <c r="QJF7" s="28"/>
      <c r="QJG7" s="28"/>
      <c r="QJH7" s="28"/>
      <c r="QJI7" s="28"/>
      <c r="QJJ7" s="28"/>
      <c r="QJK7" s="325"/>
      <c r="QJL7" s="325"/>
      <c r="QJM7" s="28"/>
      <c r="QJN7" s="28"/>
      <c r="QJO7" s="28"/>
      <c r="QJP7" s="28"/>
      <c r="QJQ7" s="28"/>
      <c r="QJR7" s="28"/>
      <c r="QJS7" s="28"/>
      <c r="QJT7" s="28"/>
      <c r="QJU7" s="325"/>
      <c r="QJV7" s="325"/>
      <c r="QJW7" s="28"/>
      <c r="QJX7" s="28"/>
      <c r="QJY7" s="28"/>
      <c r="QJZ7" s="28"/>
      <c r="QKA7" s="28"/>
      <c r="QKB7" s="28"/>
      <c r="QKC7" s="28"/>
      <c r="QKD7" s="28"/>
      <c r="QKE7" s="325"/>
      <c r="QKF7" s="325"/>
      <c r="QKG7" s="28"/>
      <c r="QKH7" s="28"/>
      <c r="QKI7" s="28"/>
      <c r="QKJ7" s="28"/>
      <c r="QKK7" s="28"/>
      <c r="QKL7" s="28"/>
      <c r="QKM7" s="28"/>
      <c r="QKN7" s="28"/>
      <c r="QKO7" s="325"/>
      <c r="QKP7" s="325"/>
      <c r="QKQ7" s="28"/>
      <c r="QKR7" s="28"/>
      <c r="QKS7" s="28"/>
      <c r="QKT7" s="28"/>
      <c r="QKU7" s="28"/>
      <c r="QKV7" s="28"/>
      <c r="QKW7" s="28"/>
      <c r="QKX7" s="28"/>
      <c r="QKY7" s="325"/>
      <c r="QKZ7" s="325"/>
      <c r="QLA7" s="28"/>
      <c r="QLB7" s="28"/>
      <c r="QLC7" s="28"/>
      <c r="QLD7" s="28"/>
      <c r="QLE7" s="28"/>
      <c r="QLF7" s="28"/>
      <c r="QLG7" s="28"/>
      <c r="QLH7" s="28"/>
      <c r="QLI7" s="325"/>
      <c r="QLJ7" s="325"/>
      <c r="QLK7" s="28"/>
      <c r="QLL7" s="28"/>
      <c r="QLM7" s="28"/>
      <c r="QLN7" s="28"/>
      <c r="QLO7" s="28"/>
      <c r="QLP7" s="28"/>
      <c r="QLQ7" s="28"/>
      <c r="QLR7" s="28"/>
      <c r="QLS7" s="325"/>
      <c r="QLT7" s="325"/>
      <c r="QLU7" s="28"/>
      <c r="QLV7" s="28"/>
      <c r="QLW7" s="28"/>
      <c r="QLX7" s="28"/>
      <c r="QLY7" s="28"/>
      <c r="QLZ7" s="28"/>
      <c r="QMA7" s="28"/>
      <c r="QMB7" s="28"/>
      <c r="QMC7" s="325"/>
      <c r="QMD7" s="325"/>
      <c r="QME7" s="28"/>
      <c r="QMF7" s="28"/>
      <c r="QMG7" s="28"/>
      <c r="QMH7" s="28"/>
      <c r="QMI7" s="28"/>
      <c r="QMJ7" s="28"/>
      <c r="QMK7" s="28"/>
      <c r="QML7" s="28"/>
      <c r="QMM7" s="325"/>
      <c r="QMN7" s="325"/>
      <c r="QMO7" s="28"/>
      <c r="QMP7" s="28"/>
      <c r="QMQ7" s="28"/>
      <c r="QMR7" s="28"/>
      <c r="QMS7" s="28"/>
      <c r="QMT7" s="28"/>
      <c r="QMU7" s="28"/>
      <c r="QMV7" s="28"/>
      <c r="QMW7" s="325"/>
      <c r="QMX7" s="325"/>
      <c r="QMY7" s="28"/>
      <c r="QMZ7" s="28"/>
      <c r="QNA7" s="28"/>
      <c r="QNB7" s="28"/>
      <c r="QNC7" s="28"/>
      <c r="QND7" s="28"/>
      <c r="QNE7" s="28"/>
      <c r="QNF7" s="28"/>
      <c r="QNG7" s="325"/>
      <c r="QNH7" s="325"/>
      <c r="QNI7" s="28"/>
      <c r="QNJ7" s="28"/>
      <c r="QNK7" s="28"/>
      <c r="QNL7" s="28"/>
      <c r="QNM7" s="28"/>
      <c r="QNN7" s="28"/>
      <c r="QNO7" s="28"/>
      <c r="QNP7" s="28"/>
      <c r="QNQ7" s="325"/>
      <c r="QNR7" s="325"/>
      <c r="QNS7" s="28"/>
      <c r="QNT7" s="28"/>
      <c r="QNU7" s="28"/>
      <c r="QNV7" s="28"/>
      <c r="QNW7" s="28"/>
      <c r="QNX7" s="28"/>
      <c r="QNY7" s="28"/>
      <c r="QNZ7" s="28"/>
      <c r="QOA7" s="325"/>
      <c r="QOB7" s="325"/>
      <c r="QOC7" s="28"/>
      <c r="QOD7" s="28"/>
      <c r="QOE7" s="28"/>
      <c r="QOF7" s="28"/>
      <c r="QOG7" s="28"/>
      <c r="QOH7" s="28"/>
      <c r="QOI7" s="28"/>
      <c r="QOJ7" s="28"/>
      <c r="QOK7" s="325"/>
      <c r="QOL7" s="325"/>
      <c r="QOM7" s="28"/>
      <c r="QON7" s="28"/>
      <c r="QOO7" s="28"/>
      <c r="QOP7" s="28"/>
      <c r="QOQ7" s="28"/>
      <c r="QOR7" s="28"/>
      <c r="QOS7" s="28"/>
      <c r="QOT7" s="28"/>
      <c r="QOU7" s="325"/>
      <c r="QOV7" s="325"/>
      <c r="QOW7" s="28"/>
      <c r="QOX7" s="28"/>
      <c r="QOY7" s="28"/>
      <c r="QOZ7" s="28"/>
      <c r="QPA7" s="28"/>
      <c r="QPB7" s="28"/>
      <c r="QPC7" s="28"/>
      <c r="QPD7" s="28"/>
      <c r="QPE7" s="325"/>
      <c r="QPF7" s="325"/>
      <c r="QPG7" s="28"/>
      <c r="QPH7" s="28"/>
      <c r="QPI7" s="28"/>
      <c r="QPJ7" s="28"/>
      <c r="QPK7" s="28"/>
      <c r="QPL7" s="28"/>
      <c r="QPM7" s="28"/>
      <c r="QPN7" s="28"/>
      <c r="QPO7" s="325"/>
      <c r="QPP7" s="325"/>
      <c r="QPQ7" s="28"/>
      <c r="QPR7" s="28"/>
      <c r="QPS7" s="28"/>
      <c r="QPT7" s="28"/>
      <c r="QPU7" s="28"/>
      <c r="QPV7" s="28"/>
      <c r="QPW7" s="28"/>
      <c r="QPX7" s="28"/>
      <c r="QPY7" s="325"/>
      <c r="QPZ7" s="325"/>
      <c r="QQA7" s="28"/>
      <c r="QQB7" s="28"/>
      <c r="QQC7" s="28"/>
      <c r="QQD7" s="28"/>
      <c r="QQE7" s="28"/>
      <c r="QQF7" s="28"/>
      <c r="QQG7" s="28"/>
      <c r="QQH7" s="28"/>
      <c r="QQI7" s="325"/>
      <c r="QQJ7" s="325"/>
      <c r="QQK7" s="28"/>
      <c r="QQL7" s="28"/>
      <c r="QQM7" s="28"/>
      <c r="QQN7" s="28"/>
      <c r="QQO7" s="28"/>
      <c r="QQP7" s="28"/>
      <c r="QQQ7" s="28"/>
      <c r="QQR7" s="28"/>
      <c r="QQS7" s="325"/>
      <c r="QQT7" s="325"/>
      <c r="QQU7" s="28"/>
      <c r="QQV7" s="28"/>
      <c r="QQW7" s="28"/>
      <c r="QQX7" s="28"/>
      <c r="QQY7" s="28"/>
      <c r="QQZ7" s="28"/>
      <c r="QRA7" s="28"/>
      <c r="QRB7" s="28"/>
      <c r="QRC7" s="325"/>
      <c r="QRD7" s="325"/>
      <c r="QRE7" s="28"/>
      <c r="QRF7" s="28"/>
      <c r="QRG7" s="28"/>
      <c r="QRH7" s="28"/>
      <c r="QRI7" s="28"/>
      <c r="QRJ7" s="28"/>
      <c r="QRK7" s="28"/>
      <c r="QRL7" s="28"/>
      <c r="QRM7" s="325"/>
      <c r="QRN7" s="325"/>
      <c r="QRO7" s="28"/>
      <c r="QRP7" s="28"/>
      <c r="QRQ7" s="28"/>
      <c r="QRR7" s="28"/>
      <c r="QRS7" s="28"/>
      <c r="QRT7" s="28"/>
      <c r="QRU7" s="28"/>
      <c r="QRV7" s="28"/>
      <c r="QRW7" s="325"/>
      <c r="QRX7" s="325"/>
      <c r="QRY7" s="28"/>
      <c r="QRZ7" s="28"/>
      <c r="QSA7" s="28"/>
      <c r="QSB7" s="28"/>
      <c r="QSC7" s="28"/>
      <c r="QSD7" s="28"/>
      <c r="QSE7" s="28"/>
      <c r="QSF7" s="28"/>
      <c r="QSG7" s="325"/>
      <c r="QSH7" s="325"/>
      <c r="QSI7" s="28"/>
      <c r="QSJ7" s="28"/>
      <c r="QSK7" s="28"/>
      <c r="QSL7" s="28"/>
      <c r="QSM7" s="28"/>
      <c r="QSN7" s="28"/>
      <c r="QSO7" s="28"/>
      <c r="QSP7" s="28"/>
      <c r="QSQ7" s="325"/>
      <c r="QSR7" s="325"/>
      <c r="QSS7" s="28"/>
      <c r="QST7" s="28"/>
      <c r="QSU7" s="28"/>
      <c r="QSV7" s="28"/>
      <c r="QSW7" s="28"/>
      <c r="QSX7" s="28"/>
      <c r="QSY7" s="28"/>
      <c r="QSZ7" s="28"/>
      <c r="QTA7" s="325"/>
      <c r="QTB7" s="325"/>
      <c r="QTC7" s="28"/>
      <c r="QTD7" s="28"/>
      <c r="QTE7" s="28"/>
      <c r="QTF7" s="28"/>
      <c r="QTG7" s="28"/>
      <c r="QTH7" s="28"/>
      <c r="QTI7" s="28"/>
      <c r="QTJ7" s="28"/>
      <c r="QTK7" s="325"/>
      <c r="QTL7" s="325"/>
      <c r="QTM7" s="28"/>
      <c r="QTN7" s="28"/>
      <c r="QTO7" s="28"/>
      <c r="QTP7" s="28"/>
      <c r="QTQ7" s="28"/>
      <c r="QTR7" s="28"/>
      <c r="QTS7" s="28"/>
      <c r="QTT7" s="28"/>
      <c r="QTU7" s="325"/>
      <c r="QTV7" s="325"/>
      <c r="QTW7" s="28"/>
      <c r="QTX7" s="28"/>
      <c r="QTY7" s="28"/>
      <c r="QTZ7" s="28"/>
      <c r="QUA7" s="28"/>
      <c r="QUB7" s="28"/>
      <c r="QUC7" s="28"/>
      <c r="QUD7" s="28"/>
      <c r="QUE7" s="325"/>
      <c r="QUF7" s="325"/>
      <c r="QUG7" s="28"/>
      <c r="QUH7" s="28"/>
      <c r="QUI7" s="28"/>
      <c r="QUJ7" s="28"/>
      <c r="QUK7" s="28"/>
      <c r="QUL7" s="28"/>
      <c r="QUM7" s="28"/>
      <c r="QUN7" s="28"/>
      <c r="QUO7" s="325"/>
      <c r="QUP7" s="325"/>
      <c r="QUQ7" s="28"/>
      <c r="QUR7" s="28"/>
      <c r="QUS7" s="28"/>
      <c r="QUT7" s="28"/>
      <c r="QUU7" s="28"/>
      <c r="QUV7" s="28"/>
      <c r="QUW7" s="28"/>
      <c r="QUX7" s="28"/>
      <c r="QUY7" s="325"/>
      <c r="QUZ7" s="325"/>
      <c r="QVA7" s="28"/>
      <c r="QVB7" s="28"/>
      <c r="QVC7" s="28"/>
      <c r="QVD7" s="28"/>
      <c r="QVE7" s="28"/>
      <c r="QVF7" s="28"/>
      <c r="QVG7" s="28"/>
      <c r="QVH7" s="28"/>
      <c r="QVI7" s="325"/>
      <c r="QVJ7" s="325"/>
      <c r="QVK7" s="28"/>
      <c r="QVL7" s="28"/>
      <c r="QVM7" s="28"/>
      <c r="QVN7" s="28"/>
      <c r="QVO7" s="28"/>
      <c r="QVP7" s="28"/>
      <c r="QVQ7" s="28"/>
      <c r="QVR7" s="28"/>
      <c r="QVS7" s="325"/>
      <c r="QVT7" s="325"/>
      <c r="QVU7" s="28"/>
      <c r="QVV7" s="28"/>
      <c r="QVW7" s="28"/>
      <c r="QVX7" s="28"/>
      <c r="QVY7" s="28"/>
      <c r="QVZ7" s="28"/>
      <c r="QWA7" s="28"/>
      <c r="QWB7" s="28"/>
      <c r="QWC7" s="325"/>
      <c r="QWD7" s="325"/>
      <c r="QWE7" s="28"/>
      <c r="QWF7" s="28"/>
      <c r="QWG7" s="28"/>
      <c r="QWH7" s="28"/>
      <c r="QWI7" s="28"/>
      <c r="QWJ7" s="28"/>
      <c r="QWK7" s="28"/>
      <c r="QWL7" s="28"/>
      <c r="QWM7" s="325"/>
      <c r="QWN7" s="325"/>
      <c r="QWO7" s="28"/>
      <c r="QWP7" s="28"/>
      <c r="QWQ7" s="28"/>
      <c r="QWR7" s="28"/>
      <c r="QWS7" s="28"/>
      <c r="QWT7" s="28"/>
      <c r="QWU7" s="28"/>
      <c r="QWV7" s="28"/>
      <c r="QWW7" s="325"/>
      <c r="QWX7" s="325"/>
      <c r="QWY7" s="28"/>
      <c r="QWZ7" s="28"/>
      <c r="QXA7" s="28"/>
      <c r="QXB7" s="28"/>
      <c r="QXC7" s="28"/>
      <c r="QXD7" s="28"/>
      <c r="QXE7" s="28"/>
      <c r="QXF7" s="28"/>
      <c r="QXG7" s="325"/>
      <c r="QXH7" s="325"/>
      <c r="QXI7" s="28"/>
      <c r="QXJ7" s="28"/>
      <c r="QXK7" s="28"/>
      <c r="QXL7" s="28"/>
      <c r="QXM7" s="28"/>
      <c r="QXN7" s="28"/>
      <c r="QXO7" s="28"/>
      <c r="QXP7" s="28"/>
      <c r="QXQ7" s="325"/>
      <c r="QXR7" s="325"/>
      <c r="QXS7" s="28"/>
      <c r="QXT7" s="28"/>
      <c r="QXU7" s="28"/>
      <c r="QXV7" s="28"/>
      <c r="QXW7" s="28"/>
      <c r="QXX7" s="28"/>
      <c r="QXY7" s="28"/>
      <c r="QXZ7" s="28"/>
      <c r="QYA7" s="325"/>
      <c r="QYB7" s="325"/>
      <c r="QYC7" s="28"/>
      <c r="QYD7" s="28"/>
      <c r="QYE7" s="28"/>
      <c r="QYF7" s="28"/>
      <c r="QYG7" s="28"/>
      <c r="QYH7" s="28"/>
      <c r="QYI7" s="28"/>
      <c r="QYJ7" s="28"/>
      <c r="QYK7" s="325"/>
      <c r="QYL7" s="325"/>
      <c r="QYM7" s="28"/>
      <c r="QYN7" s="28"/>
      <c r="QYO7" s="28"/>
      <c r="QYP7" s="28"/>
      <c r="QYQ7" s="28"/>
      <c r="QYR7" s="28"/>
      <c r="QYS7" s="28"/>
      <c r="QYT7" s="28"/>
      <c r="QYU7" s="325"/>
      <c r="QYV7" s="325"/>
      <c r="QYW7" s="28"/>
      <c r="QYX7" s="28"/>
      <c r="QYY7" s="28"/>
      <c r="QYZ7" s="28"/>
      <c r="QZA7" s="28"/>
      <c r="QZB7" s="28"/>
      <c r="QZC7" s="28"/>
      <c r="QZD7" s="28"/>
      <c r="QZE7" s="325"/>
      <c r="QZF7" s="325"/>
      <c r="QZG7" s="28"/>
      <c r="QZH7" s="28"/>
      <c r="QZI7" s="28"/>
      <c r="QZJ7" s="28"/>
      <c r="QZK7" s="28"/>
      <c r="QZL7" s="28"/>
      <c r="QZM7" s="28"/>
      <c r="QZN7" s="28"/>
      <c r="QZO7" s="325"/>
      <c r="QZP7" s="325"/>
      <c r="QZQ7" s="28"/>
      <c r="QZR7" s="28"/>
      <c r="QZS7" s="28"/>
      <c r="QZT7" s="28"/>
      <c r="QZU7" s="28"/>
      <c r="QZV7" s="28"/>
      <c r="QZW7" s="28"/>
      <c r="QZX7" s="28"/>
      <c r="QZY7" s="325"/>
      <c r="QZZ7" s="325"/>
      <c r="RAA7" s="28"/>
      <c r="RAB7" s="28"/>
      <c r="RAC7" s="28"/>
      <c r="RAD7" s="28"/>
      <c r="RAE7" s="28"/>
      <c r="RAF7" s="28"/>
      <c r="RAG7" s="28"/>
      <c r="RAH7" s="28"/>
      <c r="RAI7" s="325"/>
      <c r="RAJ7" s="325"/>
      <c r="RAK7" s="28"/>
      <c r="RAL7" s="28"/>
      <c r="RAM7" s="28"/>
      <c r="RAN7" s="28"/>
      <c r="RAO7" s="28"/>
      <c r="RAP7" s="28"/>
      <c r="RAQ7" s="28"/>
      <c r="RAR7" s="28"/>
      <c r="RAS7" s="325"/>
      <c r="RAT7" s="325"/>
      <c r="RAU7" s="28"/>
      <c r="RAV7" s="28"/>
      <c r="RAW7" s="28"/>
      <c r="RAX7" s="28"/>
      <c r="RAY7" s="28"/>
      <c r="RAZ7" s="28"/>
      <c r="RBA7" s="28"/>
      <c r="RBB7" s="28"/>
      <c r="RBC7" s="325"/>
      <c r="RBD7" s="325"/>
      <c r="RBE7" s="28"/>
      <c r="RBF7" s="28"/>
      <c r="RBG7" s="28"/>
      <c r="RBH7" s="28"/>
      <c r="RBI7" s="28"/>
      <c r="RBJ7" s="28"/>
      <c r="RBK7" s="28"/>
      <c r="RBL7" s="28"/>
      <c r="RBM7" s="325"/>
      <c r="RBN7" s="325"/>
      <c r="RBO7" s="28"/>
      <c r="RBP7" s="28"/>
      <c r="RBQ7" s="28"/>
      <c r="RBR7" s="28"/>
      <c r="RBS7" s="28"/>
      <c r="RBT7" s="28"/>
      <c r="RBU7" s="28"/>
      <c r="RBV7" s="28"/>
      <c r="RBW7" s="325"/>
      <c r="RBX7" s="325"/>
      <c r="RBY7" s="28"/>
      <c r="RBZ7" s="28"/>
      <c r="RCA7" s="28"/>
      <c r="RCB7" s="28"/>
      <c r="RCC7" s="28"/>
      <c r="RCD7" s="28"/>
      <c r="RCE7" s="28"/>
      <c r="RCF7" s="28"/>
      <c r="RCG7" s="325"/>
      <c r="RCH7" s="325"/>
      <c r="RCI7" s="28"/>
      <c r="RCJ7" s="28"/>
      <c r="RCK7" s="28"/>
      <c r="RCL7" s="28"/>
      <c r="RCM7" s="28"/>
      <c r="RCN7" s="28"/>
      <c r="RCO7" s="28"/>
      <c r="RCP7" s="28"/>
      <c r="RCQ7" s="325"/>
      <c r="RCR7" s="325"/>
      <c r="RCS7" s="28"/>
      <c r="RCT7" s="28"/>
      <c r="RCU7" s="28"/>
      <c r="RCV7" s="28"/>
      <c r="RCW7" s="28"/>
      <c r="RCX7" s="28"/>
      <c r="RCY7" s="28"/>
      <c r="RCZ7" s="28"/>
      <c r="RDA7" s="325"/>
      <c r="RDB7" s="325"/>
      <c r="RDC7" s="28"/>
      <c r="RDD7" s="28"/>
      <c r="RDE7" s="28"/>
      <c r="RDF7" s="28"/>
      <c r="RDG7" s="28"/>
      <c r="RDH7" s="28"/>
      <c r="RDI7" s="28"/>
      <c r="RDJ7" s="28"/>
      <c r="RDK7" s="325"/>
      <c r="RDL7" s="325"/>
      <c r="RDM7" s="28"/>
      <c r="RDN7" s="28"/>
      <c r="RDO7" s="28"/>
      <c r="RDP7" s="28"/>
      <c r="RDQ7" s="28"/>
      <c r="RDR7" s="28"/>
      <c r="RDS7" s="28"/>
      <c r="RDT7" s="28"/>
      <c r="RDU7" s="325"/>
      <c r="RDV7" s="325"/>
      <c r="RDW7" s="28"/>
      <c r="RDX7" s="28"/>
      <c r="RDY7" s="28"/>
      <c r="RDZ7" s="28"/>
      <c r="REA7" s="28"/>
      <c r="REB7" s="28"/>
      <c r="REC7" s="28"/>
      <c r="RED7" s="28"/>
      <c r="REE7" s="325"/>
      <c r="REF7" s="325"/>
      <c r="REG7" s="28"/>
      <c r="REH7" s="28"/>
      <c r="REI7" s="28"/>
      <c r="REJ7" s="28"/>
      <c r="REK7" s="28"/>
      <c r="REL7" s="28"/>
      <c r="REM7" s="28"/>
      <c r="REN7" s="28"/>
      <c r="REO7" s="325"/>
      <c r="REP7" s="325"/>
      <c r="REQ7" s="28"/>
      <c r="RER7" s="28"/>
      <c r="RES7" s="28"/>
      <c r="RET7" s="28"/>
      <c r="REU7" s="28"/>
      <c r="REV7" s="28"/>
      <c r="REW7" s="28"/>
      <c r="REX7" s="28"/>
      <c r="REY7" s="325"/>
      <c r="REZ7" s="325"/>
      <c r="RFA7" s="28"/>
      <c r="RFB7" s="28"/>
      <c r="RFC7" s="28"/>
      <c r="RFD7" s="28"/>
      <c r="RFE7" s="28"/>
      <c r="RFF7" s="28"/>
      <c r="RFG7" s="28"/>
      <c r="RFH7" s="28"/>
      <c r="RFI7" s="325"/>
      <c r="RFJ7" s="325"/>
      <c r="RFK7" s="28"/>
      <c r="RFL7" s="28"/>
      <c r="RFM7" s="28"/>
      <c r="RFN7" s="28"/>
      <c r="RFO7" s="28"/>
      <c r="RFP7" s="28"/>
      <c r="RFQ7" s="28"/>
      <c r="RFR7" s="28"/>
      <c r="RFS7" s="325"/>
      <c r="RFT7" s="325"/>
      <c r="RFU7" s="28"/>
      <c r="RFV7" s="28"/>
      <c r="RFW7" s="28"/>
      <c r="RFX7" s="28"/>
      <c r="RFY7" s="28"/>
      <c r="RFZ7" s="28"/>
      <c r="RGA7" s="28"/>
      <c r="RGB7" s="28"/>
      <c r="RGC7" s="325"/>
      <c r="RGD7" s="325"/>
      <c r="RGE7" s="28"/>
      <c r="RGF7" s="28"/>
      <c r="RGG7" s="28"/>
      <c r="RGH7" s="28"/>
      <c r="RGI7" s="28"/>
      <c r="RGJ7" s="28"/>
      <c r="RGK7" s="28"/>
      <c r="RGL7" s="28"/>
      <c r="RGM7" s="325"/>
      <c r="RGN7" s="325"/>
      <c r="RGO7" s="28"/>
      <c r="RGP7" s="28"/>
      <c r="RGQ7" s="28"/>
      <c r="RGR7" s="28"/>
      <c r="RGS7" s="28"/>
      <c r="RGT7" s="28"/>
      <c r="RGU7" s="28"/>
      <c r="RGV7" s="28"/>
      <c r="RGW7" s="325"/>
      <c r="RGX7" s="325"/>
      <c r="RGY7" s="28"/>
      <c r="RGZ7" s="28"/>
      <c r="RHA7" s="28"/>
      <c r="RHB7" s="28"/>
      <c r="RHC7" s="28"/>
      <c r="RHD7" s="28"/>
      <c r="RHE7" s="28"/>
      <c r="RHF7" s="28"/>
      <c r="RHG7" s="325"/>
      <c r="RHH7" s="325"/>
      <c r="RHI7" s="28"/>
      <c r="RHJ7" s="28"/>
      <c r="RHK7" s="28"/>
      <c r="RHL7" s="28"/>
      <c r="RHM7" s="28"/>
      <c r="RHN7" s="28"/>
      <c r="RHO7" s="28"/>
      <c r="RHP7" s="28"/>
      <c r="RHQ7" s="325"/>
      <c r="RHR7" s="325"/>
      <c r="RHS7" s="28"/>
      <c r="RHT7" s="28"/>
      <c r="RHU7" s="28"/>
      <c r="RHV7" s="28"/>
      <c r="RHW7" s="28"/>
      <c r="RHX7" s="28"/>
      <c r="RHY7" s="28"/>
      <c r="RHZ7" s="28"/>
      <c r="RIA7" s="325"/>
      <c r="RIB7" s="325"/>
      <c r="RIC7" s="28"/>
      <c r="RID7" s="28"/>
      <c r="RIE7" s="28"/>
      <c r="RIF7" s="28"/>
      <c r="RIG7" s="28"/>
      <c r="RIH7" s="28"/>
      <c r="RII7" s="28"/>
      <c r="RIJ7" s="28"/>
      <c r="RIK7" s="325"/>
      <c r="RIL7" s="325"/>
      <c r="RIM7" s="28"/>
      <c r="RIN7" s="28"/>
      <c r="RIO7" s="28"/>
      <c r="RIP7" s="28"/>
      <c r="RIQ7" s="28"/>
      <c r="RIR7" s="28"/>
      <c r="RIS7" s="28"/>
      <c r="RIT7" s="28"/>
      <c r="RIU7" s="325"/>
      <c r="RIV7" s="325"/>
      <c r="RIW7" s="28"/>
      <c r="RIX7" s="28"/>
      <c r="RIY7" s="28"/>
      <c r="RIZ7" s="28"/>
      <c r="RJA7" s="28"/>
      <c r="RJB7" s="28"/>
      <c r="RJC7" s="28"/>
      <c r="RJD7" s="28"/>
      <c r="RJE7" s="325"/>
      <c r="RJF7" s="325"/>
      <c r="RJG7" s="28"/>
      <c r="RJH7" s="28"/>
      <c r="RJI7" s="28"/>
      <c r="RJJ7" s="28"/>
      <c r="RJK7" s="28"/>
      <c r="RJL7" s="28"/>
      <c r="RJM7" s="28"/>
      <c r="RJN7" s="28"/>
      <c r="RJO7" s="325"/>
      <c r="RJP7" s="325"/>
      <c r="RJQ7" s="28"/>
      <c r="RJR7" s="28"/>
      <c r="RJS7" s="28"/>
      <c r="RJT7" s="28"/>
      <c r="RJU7" s="28"/>
      <c r="RJV7" s="28"/>
      <c r="RJW7" s="28"/>
      <c r="RJX7" s="28"/>
      <c r="RJY7" s="325"/>
      <c r="RJZ7" s="325"/>
      <c r="RKA7" s="28"/>
      <c r="RKB7" s="28"/>
      <c r="RKC7" s="28"/>
      <c r="RKD7" s="28"/>
      <c r="RKE7" s="28"/>
      <c r="RKF7" s="28"/>
      <c r="RKG7" s="28"/>
      <c r="RKH7" s="28"/>
      <c r="RKI7" s="325"/>
      <c r="RKJ7" s="325"/>
      <c r="RKK7" s="28"/>
      <c r="RKL7" s="28"/>
      <c r="RKM7" s="28"/>
      <c r="RKN7" s="28"/>
      <c r="RKO7" s="28"/>
      <c r="RKP7" s="28"/>
      <c r="RKQ7" s="28"/>
      <c r="RKR7" s="28"/>
      <c r="RKS7" s="325"/>
      <c r="RKT7" s="325"/>
      <c r="RKU7" s="28"/>
      <c r="RKV7" s="28"/>
      <c r="RKW7" s="28"/>
      <c r="RKX7" s="28"/>
      <c r="RKY7" s="28"/>
      <c r="RKZ7" s="28"/>
      <c r="RLA7" s="28"/>
      <c r="RLB7" s="28"/>
      <c r="RLC7" s="325"/>
      <c r="RLD7" s="325"/>
      <c r="RLE7" s="28"/>
      <c r="RLF7" s="28"/>
      <c r="RLG7" s="28"/>
      <c r="RLH7" s="28"/>
      <c r="RLI7" s="28"/>
      <c r="RLJ7" s="28"/>
      <c r="RLK7" s="28"/>
      <c r="RLL7" s="28"/>
      <c r="RLM7" s="325"/>
      <c r="RLN7" s="325"/>
      <c r="RLO7" s="28"/>
      <c r="RLP7" s="28"/>
      <c r="RLQ7" s="28"/>
      <c r="RLR7" s="28"/>
      <c r="RLS7" s="28"/>
      <c r="RLT7" s="28"/>
      <c r="RLU7" s="28"/>
      <c r="RLV7" s="28"/>
      <c r="RLW7" s="325"/>
      <c r="RLX7" s="325"/>
      <c r="RLY7" s="28"/>
      <c r="RLZ7" s="28"/>
      <c r="RMA7" s="28"/>
      <c r="RMB7" s="28"/>
      <c r="RMC7" s="28"/>
      <c r="RMD7" s="28"/>
      <c r="RME7" s="28"/>
      <c r="RMF7" s="28"/>
      <c r="RMG7" s="325"/>
      <c r="RMH7" s="325"/>
      <c r="RMI7" s="28"/>
      <c r="RMJ7" s="28"/>
      <c r="RMK7" s="28"/>
      <c r="RML7" s="28"/>
      <c r="RMM7" s="28"/>
      <c r="RMN7" s="28"/>
      <c r="RMO7" s="28"/>
      <c r="RMP7" s="28"/>
      <c r="RMQ7" s="325"/>
      <c r="RMR7" s="325"/>
      <c r="RMS7" s="28"/>
      <c r="RMT7" s="28"/>
      <c r="RMU7" s="28"/>
      <c r="RMV7" s="28"/>
      <c r="RMW7" s="28"/>
      <c r="RMX7" s="28"/>
      <c r="RMY7" s="28"/>
      <c r="RMZ7" s="28"/>
      <c r="RNA7" s="325"/>
      <c r="RNB7" s="325"/>
      <c r="RNC7" s="28"/>
      <c r="RND7" s="28"/>
      <c r="RNE7" s="28"/>
      <c r="RNF7" s="28"/>
      <c r="RNG7" s="28"/>
      <c r="RNH7" s="28"/>
      <c r="RNI7" s="28"/>
      <c r="RNJ7" s="28"/>
      <c r="RNK7" s="325"/>
      <c r="RNL7" s="325"/>
      <c r="RNM7" s="28"/>
      <c r="RNN7" s="28"/>
      <c r="RNO7" s="28"/>
      <c r="RNP7" s="28"/>
      <c r="RNQ7" s="28"/>
      <c r="RNR7" s="28"/>
      <c r="RNS7" s="28"/>
      <c r="RNT7" s="28"/>
      <c r="RNU7" s="325"/>
      <c r="RNV7" s="325"/>
      <c r="RNW7" s="28"/>
      <c r="RNX7" s="28"/>
      <c r="RNY7" s="28"/>
      <c r="RNZ7" s="28"/>
      <c r="ROA7" s="28"/>
      <c r="ROB7" s="28"/>
      <c r="ROC7" s="28"/>
      <c r="ROD7" s="28"/>
      <c r="ROE7" s="325"/>
      <c r="ROF7" s="325"/>
      <c r="ROG7" s="28"/>
      <c r="ROH7" s="28"/>
      <c r="ROI7" s="28"/>
      <c r="ROJ7" s="28"/>
      <c r="ROK7" s="28"/>
      <c r="ROL7" s="28"/>
      <c r="ROM7" s="28"/>
      <c r="RON7" s="28"/>
      <c r="ROO7" s="325"/>
      <c r="ROP7" s="325"/>
      <c r="ROQ7" s="28"/>
      <c r="ROR7" s="28"/>
      <c r="ROS7" s="28"/>
      <c r="ROT7" s="28"/>
      <c r="ROU7" s="28"/>
      <c r="ROV7" s="28"/>
      <c r="ROW7" s="28"/>
      <c r="ROX7" s="28"/>
      <c r="ROY7" s="325"/>
      <c r="ROZ7" s="325"/>
      <c r="RPA7" s="28"/>
      <c r="RPB7" s="28"/>
      <c r="RPC7" s="28"/>
      <c r="RPD7" s="28"/>
      <c r="RPE7" s="28"/>
      <c r="RPF7" s="28"/>
      <c r="RPG7" s="28"/>
      <c r="RPH7" s="28"/>
      <c r="RPI7" s="325"/>
      <c r="RPJ7" s="325"/>
      <c r="RPK7" s="28"/>
      <c r="RPL7" s="28"/>
      <c r="RPM7" s="28"/>
      <c r="RPN7" s="28"/>
      <c r="RPO7" s="28"/>
      <c r="RPP7" s="28"/>
      <c r="RPQ7" s="28"/>
      <c r="RPR7" s="28"/>
      <c r="RPS7" s="325"/>
      <c r="RPT7" s="325"/>
      <c r="RPU7" s="28"/>
      <c r="RPV7" s="28"/>
      <c r="RPW7" s="28"/>
      <c r="RPX7" s="28"/>
      <c r="RPY7" s="28"/>
      <c r="RPZ7" s="28"/>
      <c r="RQA7" s="28"/>
      <c r="RQB7" s="28"/>
      <c r="RQC7" s="325"/>
      <c r="RQD7" s="325"/>
      <c r="RQE7" s="28"/>
      <c r="RQF7" s="28"/>
      <c r="RQG7" s="28"/>
      <c r="RQH7" s="28"/>
      <c r="RQI7" s="28"/>
      <c r="RQJ7" s="28"/>
      <c r="RQK7" s="28"/>
      <c r="RQL7" s="28"/>
      <c r="RQM7" s="325"/>
      <c r="RQN7" s="325"/>
      <c r="RQO7" s="28"/>
      <c r="RQP7" s="28"/>
      <c r="RQQ7" s="28"/>
      <c r="RQR7" s="28"/>
      <c r="RQS7" s="28"/>
      <c r="RQT7" s="28"/>
      <c r="RQU7" s="28"/>
      <c r="RQV7" s="28"/>
      <c r="RQW7" s="325"/>
      <c r="RQX7" s="325"/>
      <c r="RQY7" s="28"/>
      <c r="RQZ7" s="28"/>
      <c r="RRA7" s="28"/>
      <c r="RRB7" s="28"/>
      <c r="RRC7" s="28"/>
      <c r="RRD7" s="28"/>
      <c r="RRE7" s="28"/>
      <c r="RRF7" s="28"/>
      <c r="RRG7" s="325"/>
      <c r="RRH7" s="325"/>
      <c r="RRI7" s="28"/>
      <c r="RRJ7" s="28"/>
      <c r="RRK7" s="28"/>
      <c r="RRL7" s="28"/>
      <c r="RRM7" s="28"/>
      <c r="RRN7" s="28"/>
      <c r="RRO7" s="28"/>
      <c r="RRP7" s="28"/>
      <c r="RRQ7" s="325"/>
      <c r="RRR7" s="325"/>
      <c r="RRS7" s="28"/>
      <c r="RRT7" s="28"/>
      <c r="RRU7" s="28"/>
      <c r="RRV7" s="28"/>
      <c r="RRW7" s="28"/>
      <c r="RRX7" s="28"/>
      <c r="RRY7" s="28"/>
      <c r="RRZ7" s="28"/>
      <c r="RSA7" s="325"/>
      <c r="RSB7" s="325"/>
      <c r="RSC7" s="28"/>
      <c r="RSD7" s="28"/>
      <c r="RSE7" s="28"/>
      <c r="RSF7" s="28"/>
      <c r="RSG7" s="28"/>
      <c r="RSH7" s="28"/>
      <c r="RSI7" s="28"/>
      <c r="RSJ7" s="28"/>
      <c r="RSK7" s="325"/>
      <c r="RSL7" s="325"/>
      <c r="RSM7" s="28"/>
      <c r="RSN7" s="28"/>
      <c r="RSO7" s="28"/>
      <c r="RSP7" s="28"/>
      <c r="RSQ7" s="28"/>
      <c r="RSR7" s="28"/>
      <c r="RSS7" s="28"/>
      <c r="RST7" s="28"/>
      <c r="RSU7" s="325"/>
      <c r="RSV7" s="325"/>
      <c r="RSW7" s="28"/>
      <c r="RSX7" s="28"/>
      <c r="RSY7" s="28"/>
      <c r="RSZ7" s="28"/>
      <c r="RTA7" s="28"/>
      <c r="RTB7" s="28"/>
      <c r="RTC7" s="28"/>
      <c r="RTD7" s="28"/>
      <c r="RTE7" s="325"/>
      <c r="RTF7" s="325"/>
      <c r="RTG7" s="28"/>
      <c r="RTH7" s="28"/>
      <c r="RTI7" s="28"/>
      <c r="RTJ7" s="28"/>
      <c r="RTK7" s="28"/>
      <c r="RTL7" s="28"/>
      <c r="RTM7" s="28"/>
      <c r="RTN7" s="28"/>
      <c r="RTO7" s="325"/>
      <c r="RTP7" s="325"/>
      <c r="RTQ7" s="28"/>
      <c r="RTR7" s="28"/>
      <c r="RTS7" s="28"/>
      <c r="RTT7" s="28"/>
      <c r="RTU7" s="28"/>
      <c r="RTV7" s="28"/>
      <c r="RTW7" s="28"/>
      <c r="RTX7" s="28"/>
      <c r="RTY7" s="325"/>
      <c r="RTZ7" s="325"/>
      <c r="RUA7" s="28"/>
      <c r="RUB7" s="28"/>
      <c r="RUC7" s="28"/>
      <c r="RUD7" s="28"/>
      <c r="RUE7" s="28"/>
      <c r="RUF7" s="28"/>
      <c r="RUG7" s="28"/>
      <c r="RUH7" s="28"/>
      <c r="RUI7" s="325"/>
      <c r="RUJ7" s="325"/>
      <c r="RUK7" s="28"/>
      <c r="RUL7" s="28"/>
      <c r="RUM7" s="28"/>
      <c r="RUN7" s="28"/>
      <c r="RUO7" s="28"/>
      <c r="RUP7" s="28"/>
      <c r="RUQ7" s="28"/>
      <c r="RUR7" s="28"/>
      <c r="RUS7" s="325"/>
      <c r="RUT7" s="325"/>
      <c r="RUU7" s="28"/>
      <c r="RUV7" s="28"/>
      <c r="RUW7" s="28"/>
      <c r="RUX7" s="28"/>
      <c r="RUY7" s="28"/>
      <c r="RUZ7" s="28"/>
      <c r="RVA7" s="28"/>
      <c r="RVB7" s="28"/>
      <c r="RVC7" s="325"/>
      <c r="RVD7" s="325"/>
      <c r="RVE7" s="28"/>
      <c r="RVF7" s="28"/>
      <c r="RVG7" s="28"/>
      <c r="RVH7" s="28"/>
      <c r="RVI7" s="28"/>
      <c r="RVJ7" s="28"/>
      <c r="RVK7" s="28"/>
      <c r="RVL7" s="28"/>
      <c r="RVM7" s="325"/>
      <c r="RVN7" s="325"/>
      <c r="RVO7" s="28"/>
      <c r="RVP7" s="28"/>
      <c r="RVQ7" s="28"/>
      <c r="RVR7" s="28"/>
      <c r="RVS7" s="28"/>
      <c r="RVT7" s="28"/>
      <c r="RVU7" s="28"/>
      <c r="RVV7" s="28"/>
      <c r="RVW7" s="325"/>
      <c r="RVX7" s="325"/>
      <c r="RVY7" s="28"/>
      <c r="RVZ7" s="28"/>
      <c r="RWA7" s="28"/>
      <c r="RWB7" s="28"/>
      <c r="RWC7" s="28"/>
      <c r="RWD7" s="28"/>
      <c r="RWE7" s="28"/>
      <c r="RWF7" s="28"/>
      <c r="RWG7" s="325"/>
      <c r="RWH7" s="325"/>
      <c r="RWI7" s="28"/>
      <c r="RWJ7" s="28"/>
      <c r="RWK7" s="28"/>
      <c r="RWL7" s="28"/>
      <c r="RWM7" s="28"/>
      <c r="RWN7" s="28"/>
      <c r="RWO7" s="28"/>
      <c r="RWP7" s="28"/>
      <c r="RWQ7" s="325"/>
      <c r="RWR7" s="325"/>
      <c r="RWS7" s="28"/>
      <c r="RWT7" s="28"/>
      <c r="RWU7" s="28"/>
      <c r="RWV7" s="28"/>
      <c r="RWW7" s="28"/>
      <c r="RWX7" s="28"/>
      <c r="RWY7" s="28"/>
      <c r="RWZ7" s="28"/>
      <c r="RXA7" s="325"/>
      <c r="RXB7" s="325"/>
      <c r="RXC7" s="28"/>
      <c r="RXD7" s="28"/>
      <c r="RXE7" s="28"/>
      <c r="RXF7" s="28"/>
      <c r="RXG7" s="28"/>
      <c r="RXH7" s="28"/>
      <c r="RXI7" s="28"/>
      <c r="RXJ7" s="28"/>
      <c r="RXK7" s="325"/>
      <c r="RXL7" s="325"/>
      <c r="RXM7" s="28"/>
      <c r="RXN7" s="28"/>
      <c r="RXO7" s="28"/>
      <c r="RXP7" s="28"/>
      <c r="RXQ7" s="28"/>
      <c r="RXR7" s="28"/>
      <c r="RXS7" s="28"/>
      <c r="RXT7" s="28"/>
      <c r="RXU7" s="325"/>
      <c r="RXV7" s="325"/>
      <c r="RXW7" s="28"/>
      <c r="RXX7" s="28"/>
      <c r="RXY7" s="28"/>
      <c r="RXZ7" s="28"/>
      <c r="RYA7" s="28"/>
      <c r="RYB7" s="28"/>
      <c r="RYC7" s="28"/>
      <c r="RYD7" s="28"/>
      <c r="RYE7" s="325"/>
      <c r="RYF7" s="325"/>
      <c r="RYG7" s="28"/>
      <c r="RYH7" s="28"/>
      <c r="RYI7" s="28"/>
      <c r="RYJ7" s="28"/>
      <c r="RYK7" s="28"/>
      <c r="RYL7" s="28"/>
      <c r="RYM7" s="28"/>
      <c r="RYN7" s="28"/>
      <c r="RYO7" s="325"/>
      <c r="RYP7" s="325"/>
      <c r="RYQ7" s="28"/>
      <c r="RYR7" s="28"/>
      <c r="RYS7" s="28"/>
      <c r="RYT7" s="28"/>
      <c r="RYU7" s="28"/>
      <c r="RYV7" s="28"/>
      <c r="RYW7" s="28"/>
      <c r="RYX7" s="28"/>
      <c r="RYY7" s="325"/>
      <c r="RYZ7" s="325"/>
      <c r="RZA7" s="28"/>
      <c r="RZB7" s="28"/>
      <c r="RZC7" s="28"/>
      <c r="RZD7" s="28"/>
      <c r="RZE7" s="28"/>
      <c r="RZF7" s="28"/>
      <c r="RZG7" s="28"/>
      <c r="RZH7" s="28"/>
      <c r="RZI7" s="325"/>
      <c r="RZJ7" s="325"/>
      <c r="RZK7" s="28"/>
      <c r="RZL7" s="28"/>
      <c r="RZM7" s="28"/>
      <c r="RZN7" s="28"/>
      <c r="RZO7" s="28"/>
      <c r="RZP7" s="28"/>
      <c r="RZQ7" s="28"/>
      <c r="RZR7" s="28"/>
      <c r="RZS7" s="325"/>
      <c r="RZT7" s="325"/>
      <c r="RZU7" s="28"/>
      <c r="RZV7" s="28"/>
      <c r="RZW7" s="28"/>
      <c r="RZX7" s="28"/>
      <c r="RZY7" s="28"/>
      <c r="RZZ7" s="28"/>
      <c r="SAA7" s="28"/>
      <c r="SAB7" s="28"/>
      <c r="SAC7" s="325"/>
      <c r="SAD7" s="325"/>
      <c r="SAE7" s="28"/>
      <c r="SAF7" s="28"/>
      <c r="SAG7" s="28"/>
      <c r="SAH7" s="28"/>
      <c r="SAI7" s="28"/>
      <c r="SAJ7" s="28"/>
      <c r="SAK7" s="28"/>
      <c r="SAL7" s="28"/>
      <c r="SAM7" s="325"/>
      <c r="SAN7" s="325"/>
      <c r="SAO7" s="28"/>
      <c r="SAP7" s="28"/>
      <c r="SAQ7" s="28"/>
      <c r="SAR7" s="28"/>
      <c r="SAS7" s="28"/>
      <c r="SAT7" s="28"/>
      <c r="SAU7" s="28"/>
      <c r="SAV7" s="28"/>
      <c r="SAW7" s="325"/>
      <c r="SAX7" s="325"/>
      <c r="SAY7" s="28"/>
      <c r="SAZ7" s="28"/>
      <c r="SBA7" s="28"/>
      <c r="SBB7" s="28"/>
      <c r="SBC7" s="28"/>
      <c r="SBD7" s="28"/>
      <c r="SBE7" s="28"/>
      <c r="SBF7" s="28"/>
      <c r="SBG7" s="325"/>
      <c r="SBH7" s="325"/>
      <c r="SBI7" s="28"/>
      <c r="SBJ7" s="28"/>
      <c r="SBK7" s="28"/>
      <c r="SBL7" s="28"/>
      <c r="SBM7" s="28"/>
      <c r="SBN7" s="28"/>
      <c r="SBO7" s="28"/>
      <c r="SBP7" s="28"/>
      <c r="SBQ7" s="325"/>
      <c r="SBR7" s="325"/>
      <c r="SBS7" s="28"/>
      <c r="SBT7" s="28"/>
      <c r="SBU7" s="28"/>
      <c r="SBV7" s="28"/>
      <c r="SBW7" s="28"/>
      <c r="SBX7" s="28"/>
      <c r="SBY7" s="28"/>
      <c r="SBZ7" s="28"/>
      <c r="SCA7" s="325"/>
      <c r="SCB7" s="325"/>
      <c r="SCC7" s="28"/>
      <c r="SCD7" s="28"/>
      <c r="SCE7" s="28"/>
      <c r="SCF7" s="28"/>
      <c r="SCG7" s="28"/>
      <c r="SCH7" s="28"/>
      <c r="SCI7" s="28"/>
      <c r="SCJ7" s="28"/>
      <c r="SCK7" s="325"/>
      <c r="SCL7" s="325"/>
      <c r="SCM7" s="28"/>
      <c r="SCN7" s="28"/>
      <c r="SCO7" s="28"/>
      <c r="SCP7" s="28"/>
      <c r="SCQ7" s="28"/>
      <c r="SCR7" s="28"/>
      <c r="SCS7" s="28"/>
      <c r="SCT7" s="28"/>
      <c r="SCU7" s="325"/>
      <c r="SCV7" s="325"/>
      <c r="SCW7" s="28"/>
      <c r="SCX7" s="28"/>
      <c r="SCY7" s="28"/>
      <c r="SCZ7" s="28"/>
      <c r="SDA7" s="28"/>
      <c r="SDB7" s="28"/>
      <c r="SDC7" s="28"/>
      <c r="SDD7" s="28"/>
      <c r="SDE7" s="325"/>
      <c r="SDF7" s="325"/>
      <c r="SDG7" s="28"/>
      <c r="SDH7" s="28"/>
      <c r="SDI7" s="28"/>
      <c r="SDJ7" s="28"/>
      <c r="SDK7" s="28"/>
      <c r="SDL7" s="28"/>
      <c r="SDM7" s="28"/>
      <c r="SDN7" s="28"/>
      <c r="SDO7" s="325"/>
      <c r="SDP7" s="325"/>
      <c r="SDQ7" s="28"/>
      <c r="SDR7" s="28"/>
      <c r="SDS7" s="28"/>
      <c r="SDT7" s="28"/>
      <c r="SDU7" s="28"/>
      <c r="SDV7" s="28"/>
      <c r="SDW7" s="28"/>
      <c r="SDX7" s="28"/>
      <c r="SDY7" s="325"/>
      <c r="SDZ7" s="325"/>
      <c r="SEA7" s="28"/>
      <c r="SEB7" s="28"/>
      <c r="SEC7" s="28"/>
      <c r="SED7" s="28"/>
      <c r="SEE7" s="28"/>
      <c r="SEF7" s="28"/>
      <c r="SEG7" s="28"/>
      <c r="SEH7" s="28"/>
      <c r="SEI7" s="325"/>
      <c r="SEJ7" s="325"/>
      <c r="SEK7" s="28"/>
      <c r="SEL7" s="28"/>
      <c r="SEM7" s="28"/>
      <c r="SEN7" s="28"/>
      <c r="SEO7" s="28"/>
      <c r="SEP7" s="28"/>
      <c r="SEQ7" s="28"/>
      <c r="SER7" s="28"/>
      <c r="SES7" s="325"/>
      <c r="SET7" s="325"/>
      <c r="SEU7" s="28"/>
      <c r="SEV7" s="28"/>
      <c r="SEW7" s="28"/>
      <c r="SEX7" s="28"/>
      <c r="SEY7" s="28"/>
      <c r="SEZ7" s="28"/>
      <c r="SFA7" s="28"/>
      <c r="SFB7" s="28"/>
      <c r="SFC7" s="325"/>
      <c r="SFD7" s="325"/>
      <c r="SFE7" s="28"/>
      <c r="SFF7" s="28"/>
      <c r="SFG7" s="28"/>
      <c r="SFH7" s="28"/>
      <c r="SFI7" s="28"/>
      <c r="SFJ7" s="28"/>
      <c r="SFK7" s="28"/>
      <c r="SFL7" s="28"/>
      <c r="SFM7" s="325"/>
      <c r="SFN7" s="325"/>
      <c r="SFO7" s="28"/>
      <c r="SFP7" s="28"/>
      <c r="SFQ7" s="28"/>
      <c r="SFR7" s="28"/>
      <c r="SFS7" s="28"/>
      <c r="SFT7" s="28"/>
      <c r="SFU7" s="28"/>
      <c r="SFV7" s="28"/>
      <c r="SFW7" s="325"/>
      <c r="SFX7" s="325"/>
      <c r="SFY7" s="28"/>
      <c r="SFZ7" s="28"/>
      <c r="SGA7" s="28"/>
      <c r="SGB7" s="28"/>
      <c r="SGC7" s="28"/>
      <c r="SGD7" s="28"/>
      <c r="SGE7" s="28"/>
      <c r="SGF7" s="28"/>
      <c r="SGG7" s="325"/>
      <c r="SGH7" s="325"/>
      <c r="SGI7" s="28"/>
      <c r="SGJ7" s="28"/>
      <c r="SGK7" s="28"/>
      <c r="SGL7" s="28"/>
      <c r="SGM7" s="28"/>
      <c r="SGN7" s="28"/>
      <c r="SGO7" s="28"/>
      <c r="SGP7" s="28"/>
      <c r="SGQ7" s="325"/>
      <c r="SGR7" s="325"/>
      <c r="SGS7" s="28"/>
      <c r="SGT7" s="28"/>
      <c r="SGU7" s="28"/>
      <c r="SGV7" s="28"/>
      <c r="SGW7" s="28"/>
      <c r="SGX7" s="28"/>
      <c r="SGY7" s="28"/>
      <c r="SGZ7" s="28"/>
      <c r="SHA7" s="325"/>
      <c r="SHB7" s="325"/>
      <c r="SHC7" s="28"/>
      <c r="SHD7" s="28"/>
      <c r="SHE7" s="28"/>
      <c r="SHF7" s="28"/>
      <c r="SHG7" s="28"/>
      <c r="SHH7" s="28"/>
      <c r="SHI7" s="28"/>
      <c r="SHJ7" s="28"/>
      <c r="SHK7" s="325"/>
      <c r="SHL7" s="325"/>
      <c r="SHM7" s="28"/>
      <c r="SHN7" s="28"/>
      <c r="SHO7" s="28"/>
      <c r="SHP7" s="28"/>
      <c r="SHQ7" s="28"/>
      <c r="SHR7" s="28"/>
      <c r="SHS7" s="28"/>
      <c r="SHT7" s="28"/>
      <c r="SHU7" s="325"/>
      <c r="SHV7" s="325"/>
      <c r="SHW7" s="28"/>
      <c r="SHX7" s="28"/>
      <c r="SHY7" s="28"/>
      <c r="SHZ7" s="28"/>
      <c r="SIA7" s="28"/>
      <c r="SIB7" s="28"/>
      <c r="SIC7" s="28"/>
      <c r="SID7" s="28"/>
      <c r="SIE7" s="325"/>
      <c r="SIF7" s="325"/>
      <c r="SIG7" s="28"/>
      <c r="SIH7" s="28"/>
      <c r="SII7" s="28"/>
      <c r="SIJ7" s="28"/>
      <c r="SIK7" s="28"/>
      <c r="SIL7" s="28"/>
      <c r="SIM7" s="28"/>
      <c r="SIN7" s="28"/>
      <c r="SIO7" s="325"/>
      <c r="SIP7" s="325"/>
      <c r="SIQ7" s="28"/>
      <c r="SIR7" s="28"/>
      <c r="SIS7" s="28"/>
      <c r="SIT7" s="28"/>
      <c r="SIU7" s="28"/>
      <c r="SIV7" s="28"/>
      <c r="SIW7" s="28"/>
      <c r="SIX7" s="28"/>
      <c r="SIY7" s="325"/>
      <c r="SIZ7" s="325"/>
      <c r="SJA7" s="28"/>
      <c r="SJB7" s="28"/>
      <c r="SJC7" s="28"/>
      <c r="SJD7" s="28"/>
      <c r="SJE7" s="28"/>
      <c r="SJF7" s="28"/>
      <c r="SJG7" s="28"/>
      <c r="SJH7" s="28"/>
      <c r="SJI7" s="325"/>
      <c r="SJJ7" s="325"/>
      <c r="SJK7" s="28"/>
      <c r="SJL7" s="28"/>
      <c r="SJM7" s="28"/>
      <c r="SJN7" s="28"/>
      <c r="SJO7" s="28"/>
      <c r="SJP7" s="28"/>
      <c r="SJQ7" s="28"/>
      <c r="SJR7" s="28"/>
      <c r="SJS7" s="325"/>
      <c r="SJT7" s="325"/>
      <c r="SJU7" s="28"/>
      <c r="SJV7" s="28"/>
      <c r="SJW7" s="28"/>
      <c r="SJX7" s="28"/>
      <c r="SJY7" s="28"/>
      <c r="SJZ7" s="28"/>
      <c r="SKA7" s="28"/>
      <c r="SKB7" s="28"/>
      <c r="SKC7" s="325"/>
      <c r="SKD7" s="325"/>
      <c r="SKE7" s="28"/>
      <c r="SKF7" s="28"/>
      <c r="SKG7" s="28"/>
      <c r="SKH7" s="28"/>
      <c r="SKI7" s="28"/>
      <c r="SKJ7" s="28"/>
      <c r="SKK7" s="28"/>
      <c r="SKL7" s="28"/>
      <c r="SKM7" s="325"/>
      <c r="SKN7" s="325"/>
      <c r="SKO7" s="28"/>
      <c r="SKP7" s="28"/>
      <c r="SKQ7" s="28"/>
      <c r="SKR7" s="28"/>
      <c r="SKS7" s="28"/>
      <c r="SKT7" s="28"/>
      <c r="SKU7" s="28"/>
      <c r="SKV7" s="28"/>
      <c r="SKW7" s="325"/>
      <c r="SKX7" s="325"/>
      <c r="SKY7" s="28"/>
      <c r="SKZ7" s="28"/>
      <c r="SLA7" s="28"/>
      <c r="SLB7" s="28"/>
      <c r="SLC7" s="28"/>
      <c r="SLD7" s="28"/>
      <c r="SLE7" s="28"/>
      <c r="SLF7" s="28"/>
      <c r="SLG7" s="325"/>
      <c r="SLH7" s="325"/>
      <c r="SLI7" s="28"/>
      <c r="SLJ7" s="28"/>
      <c r="SLK7" s="28"/>
      <c r="SLL7" s="28"/>
      <c r="SLM7" s="28"/>
      <c r="SLN7" s="28"/>
      <c r="SLO7" s="28"/>
      <c r="SLP7" s="28"/>
      <c r="SLQ7" s="325"/>
      <c r="SLR7" s="325"/>
      <c r="SLS7" s="28"/>
      <c r="SLT7" s="28"/>
      <c r="SLU7" s="28"/>
      <c r="SLV7" s="28"/>
      <c r="SLW7" s="28"/>
      <c r="SLX7" s="28"/>
      <c r="SLY7" s="28"/>
      <c r="SLZ7" s="28"/>
      <c r="SMA7" s="325"/>
      <c r="SMB7" s="325"/>
      <c r="SMC7" s="28"/>
      <c r="SMD7" s="28"/>
      <c r="SME7" s="28"/>
      <c r="SMF7" s="28"/>
      <c r="SMG7" s="28"/>
      <c r="SMH7" s="28"/>
      <c r="SMI7" s="28"/>
      <c r="SMJ7" s="28"/>
      <c r="SMK7" s="325"/>
      <c r="SML7" s="325"/>
      <c r="SMM7" s="28"/>
      <c r="SMN7" s="28"/>
      <c r="SMO7" s="28"/>
      <c r="SMP7" s="28"/>
      <c r="SMQ7" s="28"/>
      <c r="SMR7" s="28"/>
      <c r="SMS7" s="28"/>
      <c r="SMT7" s="28"/>
      <c r="SMU7" s="325"/>
      <c r="SMV7" s="325"/>
      <c r="SMW7" s="28"/>
      <c r="SMX7" s="28"/>
      <c r="SMY7" s="28"/>
      <c r="SMZ7" s="28"/>
      <c r="SNA7" s="28"/>
      <c r="SNB7" s="28"/>
      <c r="SNC7" s="28"/>
      <c r="SND7" s="28"/>
      <c r="SNE7" s="325"/>
      <c r="SNF7" s="325"/>
      <c r="SNG7" s="28"/>
      <c r="SNH7" s="28"/>
      <c r="SNI7" s="28"/>
      <c r="SNJ7" s="28"/>
      <c r="SNK7" s="28"/>
      <c r="SNL7" s="28"/>
      <c r="SNM7" s="28"/>
      <c r="SNN7" s="28"/>
      <c r="SNO7" s="325"/>
      <c r="SNP7" s="325"/>
      <c r="SNQ7" s="28"/>
      <c r="SNR7" s="28"/>
      <c r="SNS7" s="28"/>
      <c r="SNT7" s="28"/>
      <c r="SNU7" s="28"/>
      <c r="SNV7" s="28"/>
      <c r="SNW7" s="28"/>
      <c r="SNX7" s="28"/>
      <c r="SNY7" s="325"/>
      <c r="SNZ7" s="325"/>
      <c r="SOA7" s="28"/>
      <c r="SOB7" s="28"/>
      <c r="SOC7" s="28"/>
      <c r="SOD7" s="28"/>
      <c r="SOE7" s="28"/>
      <c r="SOF7" s="28"/>
      <c r="SOG7" s="28"/>
      <c r="SOH7" s="28"/>
      <c r="SOI7" s="325"/>
      <c r="SOJ7" s="325"/>
      <c r="SOK7" s="28"/>
      <c r="SOL7" s="28"/>
      <c r="SOM7" s="28"/>
      <c r="SON7" s="28"/>
      <c r="SOO7" s="28"/>
      <c r="SOP7" s="28"/>
      <c r="SOQ7" s="28"/>
      <c r="SOR7" s="28"/>
      <c r="SOS7" s="325"/>
      <c r="SOT7" s="325"/>
      <c r="SOU7" s="28"/>
      <c r="SOV7" s="28"/>
      <c r="SOW7" s="28"/>
      <c r="SOX7" s="28"/>
      <c r="SOY7" s="28"/>
      <c r="SOZ7" s="28"/>
      <c r="SPA7" s="28"/>
      <c r="SPB7" s="28"/>
      <c r="SPC7" s="325"/>
      <c r="SPD7" s="325"/>
      <c r="SPE7" s="28"/>
      <c r="SPF7" s="28"/>
      <c r="SPG7" s="28"/>
      <c r="SPH7" s="28"/>
      <c r="SPI7" s="28"/>
      <c r="SPJ7" s="28"/>
      <c r="SPK7" s="28"/>
      <c r="SPL7" s="28"/>
      <c r="SPM7" s="325"/>
      <c r="SPN7" s="325"/>
      <c r="SPO7" s="28"/>
      <c r="SPP7" s="28"/>
      <c r="SPQ7" s="28"/>
      <c r="SPR7" s="28"/>
      <c r="SPS7" s="28"/>
      <c r="SPT7" s="28"/>
      <c r="SPU7" s="28"/>
      <c r="SPV7" s="28"/>
      <c r="SPW7" s="325"/>
      <c r="SPX7" s="325"/>
      <c r="SPY7" s="28"/>
      <c r="SPZ7" s="28"/>
      <c r="SQA7" s="28"/>
      <c r="SQB7" s="28"/>
      <c r="SQC7" s="28"/>
      <c r="SQD7" s="28"/>
      <c r="SQE7" s="28"/>
      <c r="SQF7" s="28"/>
      <c r="SQG7" s="325"/>
      <c r="SQH7" s="325"/>
      <c r="SQI7" s="28"/>
      <c r="SQJ7" s="28"/>
      <c r="SQK7" s="28"/>
      <c r="SQL7" s="28"/>
      <c r="SQM7" s="28"/>
      <c r="SQN7" s="28"/>
      <c r="SQO7" s="28"/>
      <c r="SQP7" s="28"/>
      <c r="SQQ7" s="325"/>
      <c r="SQR7" s="325"/>
      <c r="SQS7" s="28"/>
      <c r="SQT7" s="28"/>
      <c r="SQU7" s="28"/>
      <c r="SQV7" s="28"/>
      <c r="SQW7" s="28"/>
      <c r="SQX7" s="28"/>
      <c r="SQY7" s="28"/>
      <c r="SQZ7" s="28"/>
      <c r="SRA7" s="325"/>
      <c r="SRB7" s="325"/>
      <c r="SRC7" s="28"/>
      <c r="SRD7" s="28"/>
      <c r="SRE7" s="28"/>
      <c r="SRF7" s="28"/>
      <c r="SRG7" s="28"/>
      <c r="SRH7" s="28"/>
      <c r="SRI7" s="28"/>
      <c r="SRJ7" s="28"/>
      <c r="SRK7" s="325"/>
      <c r="SRL7" s="325"/>
      <c r="SRM7" s="28"/>
      <c r="SRN7" s="28"/>
      <c r="SRO7" s="28"/>
      <c r="SRP7" s="28"/>
      <c r="SRQ7" s="28"/>
      <c r="SRR7" s="28"/>
      <c r="SRS7" s="28"/>
      <c r="SRT7" s="28"/>
      <c r="SRU7" s="325"/>
      <c r="SRV7" s="325"/>
      <c r="SRW7" s="28"/>
      <c r="SRX7" s="28"/>
      <c r="SRY7" s="28"/>
      <c r="SRZ7" s="28"/>
      <c r="SSA7" s="28"/>
      <c r="SSB7" s="28"/>
      <c r="SSC7" s="28"/>
      <c r="SSD7" s="28"/>
      <c r="SSE7" s="325"/>
      <c r="SSF7" s="325"/>
      <c r="SSG7" s="28"/>
      <c r="SSH7" s="28"/>
      <c r="SSI7" s="28"/>
      <c r="SSJ7" s="28"/>
      <c r="SSK7" s="28"/>
      <c r="SSL7" s="28"/>
      <c r="SSM7" s="28"/>
      <c r="SSN7" s="28"/>
      <c r="SSO7" s="325"/>
      <c r="SSP7" s="325"/>
      <c r="SSQ7" s="28"/>
      <c r="SSR7" s="28"/>
      <c r="SSS7" s="28"/>
      <c r="SST7" s="28"/>
      <c r="SSU7" s="28"/>
      <c r="SSV7" s="28"/>
      <c r="SSW7" s="28"/>
      <c r="SSX7" s="28"/>
      <c r="SSY7" s="325"/>
      <c r="SSZ7" s="325"/>
      <c r="STA7" s="28"/>
      <c r="STB7" s="28"/>
      <c r="STC7" s="28"/>
      <c r="STD7" s="28"/>
      <c r="STE7" s="28"/>
      <c r="STF7" s="28"/>
      <c r="STG7" s="28"/>
      <c r="STH7" s="28"/>
      <c r="STI7" s="325"/>
      <c r="STJ7" s="325"/>
      <c r="STK7" s="28"/>
      <c r="STL7" s="28"/>
      <c r="STM7" s="28"/>
      <c r="STN7" s="28"/>
      <c r="STO7" s="28"/>
      <c r="STP7" s="28"/>
      <c r="STQ7" s="28"/>
      <c r="STR7" s="28"/>
      <c r="STS7" s="325"/>
      <c r="STT7" s="325"/>
      <c r="STU7" s="28"/>
      <c r="STV7" s="28"/>
      <c r="STW7" s="28"/>
      <c r="STX7" s="28"/>
      <c r="STY7" s="28"/>
      <c r="STZ7" s="28"/>
      <c r="SUA7" s="28"/>
      <c r="SUB7" s="28"/>
      <c r="SUC7" s="325"/>
      <c r="SUD7" s="325"/>
      <c r="SUE7" s="28"/>
      <c r="SUF7" s="28"/>
      <c r="SUG7" s="28"/>
      <c r="SUH7" s="28"/>
      <c r="SUI7" s="28"/>
      <c r="SUJ7" s="28"/>
      <c r="SUK7" s="28"/>
      <c r="SUL7" s="28"/>
      <c r="SUM7" s="325"/>
      <c r="SUN7" s="325"/>
      <c r="SUO7" s="28"/>
      <c r="SUP7" s="28"/>
      <c r="SUQ7" s="28"/>
      <c r="SUR7" s="28"/>
      <c r="SUS7" s="28"/>
      <c r="SUT7" s="28"/>
      <c r="SUU7" s="28"/>
      <c r="SUV7" s="28"/>
      <c r="SUW7" s="325"/>
      <c r="SUX7" s="325"/>
      <c r="SUY7" s="28"/>
      <c r="SUZ7" s="28"/>
      <c r="SVA7" s="28"/>
      <c r="SVB7" s="28"/>
      <c r="SVC7" s="28"/>
      <c r="SVD7" s="28"/>
      <c r="SVE7" s="28"/>
      <c r="SVF7" s="28"/>
      <c r="SVG7" s="325"/>
      <c r="SVH7" s="325"/>
      <c r="SVI7" s="28"/>
      <c r="SVJ7" s="28"/>
      <c r="SVK7" s="28"/>
      <c r="SVL7" s="28"/>
      <c r="SVM7" s="28"/>
      <c r="SVN7" s="28"/>
      <c r="SVO7" s="28"/>
      <c r="SVP7" s="28"/>
      <c r="SVQ7" s="325"/>
      <c r="SVR7" s="325"/>
      <c r="SVS7" s="28"/>
      <c r="SVT7" s="28"/>
      <c r="SVU7" s="28"/>
      <c r="SVV7" s="28"/>
      <c r="SVW7" s="28"/>
      <c r="SVX7" s="28"/>
      <c r="SVY7" s="28"/>
      <c r="SVZ7" s="28"/>
      <c r="SWA7" s="325"/>
      <c r="SWB7" s="325"/>
      <c r="SWC7" s="28"/>
      <c r="SWD7" s="28"/>
      <c r="SWE7" s="28"/>
      <c r="SWF7" s="28"/>
      <c r="SWG7" s="28"/>
      <c r="SWH7" s="28"/>
      <c r="SWI7" s="28"/>
      <c r="SWJ7" s="28"/>
      <c r="SWK7" s="325"/>
      <c r="SWL7" s="325"/>
      <c r="SWM7" s="28"/>
      <c r="SWN7" s="28"/>
      <c r="SWO7" s="28"/>
      <c r="SWP7" s="28"/>
      <c r="SWQ7" s="28"/>
      <c r="SWR7" s="28"/>
      <c r="SWS7" s="28"/>
      <c r="SWT7" s="28"/>
      <c r="SWU7" s="325"/>
      <c r="SWV7" s="325"/>
      <c r="SWW7" s="28"/>
      <c r="SWX7" s="28"/>
      <c r="SWY7" s="28"/>
      <c r="SWZ7" s="28"/>
      <c r="SXA7" s="28"/>
      <c r="SXB7" s="28"/>
      <c r="SXC7" s="28"/>
      <c r="SXD7" s="28"/>
      <c r="SXE7" s="325"/>
      <c r="SXF7" s="325"/>
      <c r="SXG7" s="28"/>
      <c r="SXH7" s="28"/>
      <c r="SXI7" s="28"/>
      <c r="SXJ7" s="28"/>
      <c r="SXK7" s="28"/>
      <c r="SXL7" s="28"/>
      <c r="SXM7" s="28"/>
      <c r="SXN7" s="28"/>
      <c r="SXO7" s="325"/>
      <c r="SXP7" s="325"/>
      <c r="SXQ7" s="28"/>
      <c r="SXR7" s="28"/>
      <c r="SXS7" s="28"/>
      <c r="SXT7" s="28"/>
      <c r="SXU7" s="28"/>
      <c r="SXV7" s="28"/>
      <c r="SXW7" s="28"/>
      <c r="SXX7" s="28"/>
      <c r="SXY7" s="325"/>
      <c r="SXZ7" s="325"/>
      <c r="SYA7" s="28"/>
      <c r="SYB7" s="28"/>
      <c r="SYC7" s="28"/>
      <c r="SYD7" s="28"/>
      <c r="SYE7" s="28"/>
      <c r="SYF7" s="28"/>
      <c r="SYG7" s="28"/>
      <c r="SYH7" s="28"/>
      <c r="SYI7" s="325"/>
      <c r="SYJ7" s="325"/>
      <c r="SYK7" s="28"/>
      <c r="SYL7" s="28"/>
      <c r="SYM7" s="28"/>
      <c r="SYN7" s="28"/>
      <c r="SYO7" s="28"/>
      <c r="SYP7" s="28"/>
      <c r="SYQ7" s="28"/>
      <c r="SYR7" s="28"/>
      <c r="SYS7" s="325"/>
      <c r="SYT7" s="325"/>
      <c r="SYU7" s="28"/>
      <c r="SYV7" s="28"/>
      <c r="SYW7" s="28"/>
      <c r="SYX7" s="28"/>
      <c r="SYY7" s="28"/>
      <c r="SYZ7" s="28"/>
      <c r="SZA7" s="28"/>
      <c r="SZB7" s="28"/>
      <c r="SZC7" s="325"/>
      <c r="SZD7" s="325"/>
      <c r="SZE7" s="28"/>
      <c r="SZF7" s="28"/>
      <c r="SZG7" s="28"/>
      <c r="SZH7" s="28"/>
      <c r="SZI7" s="28"/>
      <c r="SZJ7" s="28"/>
      <c r="SZK7" s="28"/>
      <c r="SZL7" s="28"/>
      <c r="SZM7" s="325"/>
      <c r="SZN7" s="325"/>
      <c r="SZO7" s="28"/>
      <c r="SZP7" s="28"/>
      <c r="SZQ7" s="28"/>
      <c r="SZR7" s="28"/>
      <c r="SZS7" s="28"/>
      <c r="SZT7" s="28"/>
      <c r="SZU7" s="28"/>
      <c r="SZV7" s="28"/>
      <c r="SZW7" s="325"/>
      <c r="SZX7" s="325"/>
      <c r="SZY7" s="28"/>
      <c r="SZZ7" s="28"/>
      <c r="TAA7" s="28"/>
      <c r="TAB7" s="28"/>
      <c r="TAC7" s="28"/>
      <c r="TAD7" s="28"/>
      <c r="TAE7" s="28"/>
      <c r="TAF7" s="28"/>
      <c r="TAG7" s="325"/>
      <c r="TAH7" s="325"/>
      <c r="TAI7" s="28"/>
      <c r="TAJ7" s="28"/>
      <c r="TAK7" s="28"/>
      <c r="TAL7" s="28"/>
      <c r="TAM7" s="28"/>
      <c r="TAN7" s="28"/>
      <c r="TAO7" s="28"/>
      <c r="TAP7" s="28"/>
      <c r="TAQ7" s="325"/>
      <c r="TAR7" s="325"/>
      <c r="TAS7" s="28"/>
      <c r="TAT7" s="28"/>
      <c r="TAU7" s="28"/>
      <c r="TAV7" s="28"/>
      <c r="TAW7" s="28"/>
      <c r="TAX7" s="28"/>
      <c r="TAY7" s="28"/>
      <c r="TAZ7" s="28"/>
      <c r="TBA7" s="325"/>
      <c r="TBB7" s="325"/>
      <c r="TBC7" s="28"/>
      <c r="TBD7" s="28"/>
      <c r="TBE7" s="28"/>
      <c r="TBF7" s="28"/>
      <c r="TBG7" s="28"/>
      <c r="TBH7" s="28"/>
      <c r="TBI7" s="28"/>
      <c r="TBJ7" s="28"/>
      <c r="TBK7" s="325"/>
      <c r="TBL7" s="325"/>
      <c r="TBM7" s="28"/>
      <c r="TBN7" s="28"/>
      <c r="TBO7" s="28"/>
      <c r="TBP7" s="28"/>
      <c r="TBQ7" s="28"/>
      <c r="TBR7" s="28"/>
      <c r="TBS7" s="28"/>
      <c r="TBT7" s="28"/>
      <c r="TBU7" s="325"/>
      <c r="TBV7" s="325"/>
      <c r="TBW7" s="28"/>
      <c r="TBX7" s="28"/>
      <c r="TBY7" s="28"/>
      <c r="TBZ7" s="28"/>
      <c r="TCA7" s="28"/>
      <c r="TCB7" s="28"/>
      <c r="TCC7" s="28"/>
      <c r="TCD7" s="28"/>
      <c r="TCE7" s="325"/>
      <c r="TCF7" s="325"/>
      <c r="TCG7" s="28"/>
      <c r="TCH7" s="28"/>
      <c r="TCI7" s="28"/>
      <c r="TCJ7" s="28"/>
      <c r="TCK7" s="28"/>
      <c r="TCL7" s="28"/>
      <c r="TCM7" s="28"/>
      <c r="TCN7" s="28"/>
      <c r="TCO7" s="325"/>
      <c r="TCP7" s="325"/>
      <c r="TCQ7" s="28"/>
      <c r="TCR7" s="28"/>
      <c r="TCS7" s="28"/>
      <c r="TCT7" s="28"/>
      <c r="TCU7" s="28"/>
      <c r="TCV7" s="28"/>
      <c r="TCW7" s="28"/>
      <c r="TCX7" s="28"/>
      <c r="TCY7" s="325"/>
      <c r="TCZ7" s="325"/>
      <c r="TDA7" s="28"/>
      <c r="TDB7" s="28"/>
      <c r="TDC7" s="28"/>
      <c r="TDD7" s="28"/>
      <c r="TDE7" s="28"/>
      <c r="TDF7" s="28"/>
      <c r="TDG7" s="28"/>
      <c r="TDH7" s="28"/>
      <c r="TDI7" s="325"/>
      <c r="TDJ7" s="325"/>
      <c r="TDK7" s="28"/>
      <c r="TDL7" s="28"/>
      <c r="TDM7" s="28"/>
      <c r="TDN7" s="28"/>
      <c r="TDO7" s="28"/>
      <c r="TDP7" s="28"/>
      <c r="TDQ7" s="28"/>
      <c r="TDR7" s="28"/>
      <c r="TDS7" s="325"/>
      <c r="TDT7" s="325"/>
      <c r="TDU7" s="28"/>
      <c r="TDV7" s="28"/>
      <c r="TDW7" s="28"/>
      <c r="TDX7" s="28"/>
      <c r="TDY7" s="28"/>
      <c r="TDZ7" s="28"/>
      <c r="TEA7" s="28"/>
      <c r="TEB7" s="28"/>
      <c r="TEC7" s="325"/>
      <c r="TED7" s="325"/>
      <c r="TEE7" s="28"/>
      <c r="TEF7" s="28"/>
      <c r="TEG7" s="28"/>
      <c r="TEH7" s="28"/>
      <c r="TEI7" s="28"/>
      <c r="TEJ7" s="28"/>
      <c r="TEK7" s="28"/>
      <c r="TEL7" s="28"/>
      <c r="TEM7" s="325"/>
      <c r="TEN7" s="325"/>
      <c r="TEO7" s="28"/>
      <c r="TEP7" s="28"/>
      <c r="TEQ7" s="28"/>
      <c r="TER7" s="28"/>
      <c r="TES7" s="28"/>
      <c r="TET7" s="28"/>
      <c r="TEU7" s="28"/>
      <c r="TEV7" s="28"/>
      <c r="TEW7" s="325"/>
      <c r="TEX7" s="325"/>
      <c r="TEY7" s="28"/>
      <c r="TEZ7" s="28"/>
      <c r="TFA7" s="28"/>
      <c r="TFB7" s="28"/>
      <c r="TFC7" s="28"/>
      <c r="TFD7" s="28"/>
      <c r="TFE7" s="28"/>
      <c r="TFF7" s="28"/>
      <c r="TFG7" s="325"/>
      <c r="TFH7" s="325"/>
      <c r="TFI7" s="28"/>
      <c r="TFJ7" s="28"/>
      <c r="TFK7" s="28"/>
      <c r="TFL7" s="28"/>
      <c r="TFM7" s="28"/>
      <c r="TFN7" s="28"/>
      <c r="TFO7" s="28"/>
      <c r="TFP7" s="28"/>
      <c r="TFQ7" s="325"/>
      <c r="TFR7" s="325"/>
      <c r="TFS7" s="28"/>
      <c r="TFT7" s="28"/>
      <c r="TFU7" s="28"/>
      <c r="TFV7" s="28"/>
      <c r="TFW7" s="28"/>
      <c r="TFX7" s="28"/>
      <c r="TFY7" s="28"/>
      <c r="TFZ7" s="28"/>
      <c r="TGA7" s="325"/>
      <c r="TGB7" s="325"/>
      <c r="TGC7" s="28"/>
      <c r="TGD7" s="28"/>
      <c r="TGE7" s="28"/>
      <c r="TGF7" s="28"/>
      <c r="TGG7" s="28"/>
      <c r="TGH7" s="28"/>
      <c r="TGI7" s="28"/>
      <c r="TGJ7" s="28"/>
      <c r="TGK7" s="325"/>
      <c r="TGL7" s="325"/>
      <c r="TGM7" s="28"/>
      <c r="TGN7" s="28"/>
      <c r="TGO7" s="28"/>
      <c r="TGP7" s="28"/>
      <c r="TGQ7" s="28"/>
      <c r="TGR7" s="28"/>
      <c r="TGS7" s="28"/>
      <c r="TGT7" s="28"/>
      <c r="TGU7" s="325"/>
      <c r="TGV7" s="325"/>
      <c r="TGW7" s="28"/>
      <c r="TGX7" s="28"/>
      <c r="TGY7" s="28"/>
      <c r="TGZ7" s="28"/>
      <c r="THA7" s="28"/>
      <c r="THB7" s="28"/>
      <c r="THC7" s="28"/>
      <c r="THD7" s="28"/>
      <c r="THE7" s="325"/>
      <c r="THF7" s="325"/>
      <c r="THG7" s="28"/>
      <c r="THH7" s="28"/>
      <c r="THI7" s="28"/>
      <c r="THJ7" s="28"/>
      <c r="THK7" s="28"/>
      <c r="THL7" s="28"/>
      <c r="THM7" s="28"/>
      <c r="THN7" s="28"/>
      <c r="THO7" s="325"/>
      <c r="THP7" s="325"/>
      <c r="THQ7" s="28"/>
      <c r="THR7" s="28"/>
      <c r="THS7" s="28"/>
      <c r="THT7" s="28"/>
      <c r="THU7" s="28"/>
      <c r="THV7" s="28"/>
      <c r="THW7" s="28"/>
      <c r="THX7" s="28"/>
      <c r="THY7" s="325"/>
      <c r="THZ7" s="325"/>
      <c r="TIA7" s="28"/>
      <c r="TIB7" s="28"/>
      <c r="TIC7" s="28"/>
      <c r="TID7" s="28"/>
      <c r="TIE7" s="28"/>
      <c r="TIF7" s="28"/>
      <c r="TIG7" s="28"/>
      <c r="TIH7" s="28"/>
      <c r="TII7" s="325"/>
      <c r="TIJ7" s="325"/>
      <c r="TIK7" s="28"/>
      <c r="TIL7" s="28"/>
      <c r="TIM7" s="28"/>
      <c r="TIN7" s="28"/>
      <c r="TIO7" s="28"/>
      <c r="TIP7" s="28"/>
      <c r="TIQ7" s="28"/>
      <c r="TIR7" s="28"/>
      <c r="TIS7" s="325"/>
      <c r="TIT7" s="325"/>
      <c r="TIU7" s="28"/>
      <c r="TIV7" s="28"/>
      <c r="TIW7" s="28"/>
      <c r="TIX7" s="28"/>
      <c r="TIY7" s="28"/>
      <c r="TIZ7" s="28"/>
      <c r="TJA7" s="28"/>
      <c r="TJB7" s="28"/>
      <c r="TJC7" s="325"/>
      <c r="TJD7" s="325"/>
      <c r="TJE7" s="28"/>
      <c r="TJF7" s="28"/>
      <c r="TJG7" s="28"/>
      <c r="TJH7" s="28"/>
      <c r="TJI7" s="28"/>
      <c r="TJJ7" s="28"/>
      <c r="TJK7" s="28"/>
      <c r="TJL7" s="28"/>
      <c r="TJM7" s="325"/>
      <c r="TJN7" s="325"/>
      <c r="TJO7" s="28"/>
      <c r="TJP7" s="28"/>
      <c r="TJQ7" s="28"/>
      <c r="TJR7" s="28"/>
      <c r="TJS7" s="28"/>
      <c r="TJT7" s="28"/>
      <c r="TJU7" s="28"/>
      <c r="TJV7" s="28"/>
      <c r="TJW7" s="325"/>
      <c r="TJX7" s="325"/>
      <c r="TJY7" s="28"/>
      <c r="TJZ7" s="28"/>
      <c r="TKA7" s="28"/>
      <c r="TKB7" s="28"/>
      <c r="TKC7" s="28"/>
      <c r="TKD7" s="28"/>
      <c r="TKE7" s="28"/>
      <c r="TKF7" s="28"/>
      <c r="TKG7" s="325"/>
      <c r="TKH7" s="325"/>
      <c r="TKI7" s="28"/>
      <c r="TKJ7" s="28"/>
      <c r="TKK7" s="28"/>
      <c r="TKL7" s="28"/>
      <c r="TKM7" s="28"/>
      <c r="TKN7" s="28"/>
      <c r="TKO7" s="28"/>
      <c r="TKP7" s="28"/>
      <c r="TKQ7" s="325"/>
      <c r="TKR7" s="325"/>
      <c r="TKS7" s="28"/>
      <c r="TKT7" s="28"/>
      <c r="TKU7" s="28"/>
      <c r="TKV7" s="28"/>
      <c r="TKW7" s="28"/>
      <c r="TKX7" s="28"/>
      <c r="TKY7" s="28"/>
      <c r="TKZ7" s="28"/>
      <c r="TLA7" s="325"/>
      <c r="TLB7" s="325"/>
      <c r="TLC7" s="28"/>
      <c r="TLD7" s="28"/>
      <c r="TLE7" s="28"/>
      <c r="TLF7" s="28"/>
      <c r="TLG7" s="28"/>
      <c r="TLH7" s="28"/>
      <c r="TLI7" s="28"/>
      <c r="TLJ7" s="28"/>
      <c r="TLK7" s="325"/>
      <c r="TLL7" s="325"/>
      <c r="TLM7" s="28"/>
      <c r="TLN7" s="28"/>
      <c r="TLO7" s="28"/>
      <c r="TLP7" s="28"/>
      <c r="TLQ7" s="28"/>
      <c r="TLR7" s="28"/>
      <c r="TLS7" s="28"/>
      <c r="TLT7" s="28"/>
      <c r="TLU7" s="325"/>
      <c r="TLV7" s="325"/>
      <c r="TLW7" s="28"/>
      <c r="TLX7" s="28"/>
      <c r="TLY7" s="28"/>
      <c r="TLZ7" s="28"/>
      <c r="TMA7" s="28"/>
      <c r="TMB7" s="28"/>
      <c r="TMC7" s="28"/>
      <c r="TMD7" s="28"/>
      <c r="TME7" s="325"/>
      <c r="TMF7" s="325"/>
      <c r="TMG7" s="28"/>
      <c r="TMH7" s="28"/>
      <c r="TMI7" s="28"/>
      <c r="TMJ7" s="28"/>
      <c r="TMK7" s="28"/>
      <c r="TML7" s="28"/>
      <c r="TMM7" s="28"/>
      <c r="TMN7" s="28"/>
      <c r="TMO7" s="325"/>
      <c r="TMP7" s="325"/>
      <c r="TMQ7" s="28"/>
      <c r="TMR7" s="28"/>
      <c r="TMS7" s="28"/>
      <c r="TMT7" s="28"/>
      <c r="TMU7" s="28"/>
      <c r="TMV7" s="28"/>
      <c r="TMW7" s="28"/>
      <c r="TMX7" s="28"/>
      <c r="TMY7" s="325"/>
      <c r="TMZ7" s="325"/>
      <c r="TNA7" s="28"/>
      <c r="TNB7" s="28"/>
      <c r="TNC7" s="28"/>
      <c r="TND7" s="28"/>
      <c r="TNE7" s="28"/>
      <c r="TNF7" s="28"/>
      <c r="TNG7" s="28"/>
      <c r="TNH7" s="28"/>
      <c r="TNI7" s="325"/>
      <c r="TNJ7" s="325"/>
      <c r="TNK7" s="28"/>
      <c r="TNL7" s="28"/>
      <c r="TNM7" s="28"/>
      <c r="TNN7" s="28"/>
      <c r="TNO7" s="28"/>
      <c r="TNP7" s="28"/>
      <c r="TNQ7" s="28"/>
      <c r="TNR7" s="28"/>
      <c r="TNS7" s="325"/>
      <c r="TNT7" s="325"/>
      <c r="TNU7" s="28"/>
      <c r="TNV7" s="28"/>
      <c r="TNW7" s="28"/>
      <c r="TNX7" s="28"/>
      <c r="TNY7" s="28"/>
      <c r="TNZ7" s="28"/>
      <c r="TOA7" s="28"/>
      <c r="TOB7" s="28"/>
      <c r="TOC7" s="325"/>
      <c r="TOD7" s="325"/>
      <c r="TOE7" s="28"/>
      <c r="TOF7" s="28"/>
      <c r="TOG7" s="28"/>
      <c r="TOH7" s="28"/>
      <c r="TOI7" s="28"/>
      <c r="TOJ7" s="28"/>
      <c r="TOK7" s="28"/>
      <c r="TOL7" s="28"/>
      <c r="TOM7" s="325"/>
      <c r="TON7" s="325"/>
      <c r="TOO7" s="28"/>
      <c r="TOP7" s="28"/>
      <c r="TOQ7" s="28"/>
      <c r="TOR7" s="28"/>
      <c r="TOS7" s="28"/>
      <c r="TOT7" s="28"/>
      <c r="TOU7" s="28"/>
      <c r="TOV7" s="28"/>
      <c r="TOW7" s="325"/>
      <c r="TOX7" s="325"/>
      <c r="TOY7" s="28"/>
      <c r="TOZ7" s="28"/>
      <c r="TPA7" s="28"/>
      <c r="TPB7" s="28"/>
      <c r="TPC7" s="28"/>
      <c r="TPD7" s="28"/>
      <c r="TPE7" s="28"/>
      <c r="TPF7" s="28"/>
      <c r="TPG7" s="325"/>
      <c r="TPH7" s="325"/>
      <c r="TPI7" s="28"/>
      <c r="TPJ7" s="28"/>
      <c r="TPK7" s="28"/>
      <c r="TPL7" s="28"/>
      <c r="TPM7" s="28"/>
      <c r="TPN7" s="28"/>
      <c r="TPO7" s="28"/>
      <c r="TPP7" s="28"/>
      <c r="TPQ7" s="325"/>
      <c r="TPR7" s="325"/>
      <c r="TPS7" s="28"/>
      <c r="TPT7" s="28"/>
      <c r="TPU7" s="28"/>
      <c r="TPV7" s="28"/>
      <c r="TPW7" s="28"/>
      <c r="TPX7" s="28"/>
      <c r="TPY7" s="28"/>
      <c r="TPZ7" s="28"/>
      <c r="TQA7" s="325"/>
      <c r="TQB7" s="325"/>
      <c r="TQC7" s="28"/>
      <c r="TQD7" s="28"/>
      <c r="TQE7" s="28"/>
      <c r="TQF7" s="28"/>
      <c r="TQG7" s="28"/>
      <c r="TQH7" s="28"/>
      <c r="TQI7" s="28"/>
      <c r="TQJ7" s="28"/>
      <c r="TQK7" s="325"/>
      <c r="TQL7" s="325"/>
      <c r="TQM7" s="28"/>
      <c r="TQN7" s="28"/>
      <c r="TQO7" s="28"/>
      <c r="TQP7" s="28"/>
      <c r="TQQ7" s="28"/>
      <c r="TQR7" s="28"/>
      <c r="TQS7" s="28"/>
      <c r="TQT7" s="28"/>
      <c r="TQU7" s="325"/>
      <c r="TQV7" s="325"/>
      <c r="TQW7" s="28"/>
      <c r="TQX7" s="28"/>
      <c r="TQY7" s="28"/>
      <c r="TQZ7" s="28"/>
      <c r="TRA7" s="28"/>
      <c r="TRB7" s="28"/>
      <c r="TRC7" s="28"/>
      <c r="TRD7" s="28"/>
      <c r="TRE7" s="325"/>
      <c r="TRF7" s="325"/>
      <c r="TRG7" s="28"/>
      <c r="TRH7" s="28"/>
      <c r="TRI7" s="28"/>
      <c r="TRJ7" s="28"/>
      <c r="TRK7" s="28"/>
      <c r="TRL7" s="28"/>
      <c r="TRM7" s="28"/>
      <c r="TRN7" s="28"/>
      <c r="TRO7" s="325"/>
      <c r="TRP7" s="325"/>
      <c r="TRQ7" s="28"/>
      <c r="TRR7" s="28"/>
      <c r="TRS7" s="28"/>
      <c r="TRT7" s="28"/>
      <c r="TRU7" s="28"/>
      <c r="TRV7" s="28"/>
      <c r="TRW7" s="28"/>
      <c r="TRX7" s="28"/>
      <c r="TRY7" s="325"/>
      <c r="TRZ7" s="325"/>
      <c r="TSA7" s="28"/>
      <c r="TSB7" s="28"/>
      <c r="TSC7" s="28"/>
      <c r="TSD7" s="28"/>
      <c r="TSE7" s="28"/>
      <c r="TSF7" s="28"/>
      <c r="TSG7" s="28"/>
      <c r="TSH7" s="28"/>
      <c r="TSI7" s="325"/>
      <c r="TSJ7" s="325"/>
      <c r="TSK7" s="28"/>
      <c r="TSL7" s="28"/>
      <c r="TSM7" s="28"/>
      <c r="TSN7" s="28"/>
      <c r="TSO7" s="28"/>
      <c r="TSP7" s="28"/>
      <c r="TSQ7" s="28"/>
      <c r="TSR7" s="28"/>
      <c r="TSS7" s="325"/>
      <c r="TST7" s="325"/>
      <c r="TSU7" s="28"/>
      <c r="TSV7" s="28"/>
      <c r="TSW7" s="28"/>
      <c r="TSX7" s="28"/>
      <c r="TSY7" s="28"/>
      <c r="TSZ7" s="28"/>
      <c r="TTA7" s="28"/>
      <c r="TTB7" s="28"/>
      <c r="TTC7" s="325"/>
      <c r="TTD7" s="325"/>
      <c r="TTE7" s="28"/>
      <c r="TTF7" s="28"/>
      <c r="TTG7" s="28"/>
      <c r="TTH7" s="28"/>
      <c r="TTI7" s="28"/>
      <c r="TTJ7" s="28"/>
      <c r="TTK7" s="28"/>
      <c r="TTL7" s="28"/>
      <c r="TTM7" s="325"/>
      <c r="TTN7" s="325"/>
      <c r="TTO7" s="28"/>
      <c r="TTP7" s="28"/>
      <c r="TTQ7" s="28"/>
      <c r="TTR7" s="28"/>
      <c r="TTS7" s="28"/>
      <c r="TTT7" s="28"/>
      <c r="TTU7" s="28"/>
      <c r="TTV7" s="28"/>
      <c r="TTW7" s="325"/>
      <c r="TTX7" s="325"/>
      <c r="TTY7" s="28"/>
      <c r="TTZ7" s="28"/>
      <c r="TUA7" s="28"/>
      <c r="TUB7" s="28"/>
      <c r="TUC7" s="28"/>
      <c r="TUD7" s="28"/>
      <c r="TUE7" s="28"/>
      <c r="TUF7" s="28"/>
      <c r="TUG7" s="325"/>
      <c r="TUH7" s="325"/>
      <c r="TUI7" s="28"/>
      <c r="TUJ7" s="28"/>
      <c r="TUK7" s="28"/>
      <c r="TUL7" s="28"/>
      <c r="TUM7" s="28"/>
      <c r="TUN7" s="28"/>
      <c r="TUO7" s="28"/>
      <c r="TUP7" s="28"/>
      <c r="TUQ7" s="325"/>
      <c r="TUR7" s="325"/>
      <c r="TUS7" s="28"/>
      <c r="TUT7" s="28"/>
      <c r="TUU7" s="28"/>
      <c r="TUV7" s="28"/>
      <c r="TUW7" s="28"/>
      <c r="TUX7" s="28"/>
      <c r="TUY7" s="28"/>
      <c r="TUZ7" s="28"/>
      <c r="TVA7" s="325"/>
      <c r="TVB7" s="325"/>
      <c r="TVC7" s="28"/>
      <c r="TVD7" s="28"/>
      <c r="TVE7" s="28"/>
      <c r="TVF7" s="28"/>
      <c r="TVG7" s="28"/>
      <c r="TVH7" s="28"/>
      <c r="TVI7" s="28"/>
      <c r="TVJ7" s="28"/>
      <c r="TVK7" s="325"/>
      <c r="TVL7" s="325"/>
      <c r="TVM7" s="28"/>
      <c r="TVN7" s="28"/>
      <c r="TVO7" s="28"/>
      <c r="TVP7" s="28"/>
      <c r="TVQ7" s="28"/>
      <c r="TVR7" s="28"/>
      <c r="TVS7" s="28"/>
      <c r="TVT7" s="28"/>
      <c r="TVU7" s="325"/>
      <c r="TVV7" s="325"/>
      <c r="TVW7" s="28"/>
      <c r="TVX7" s="28"/>
      <c r="TVY7" s="28"/>
      <c r="TVZ7" s="28"/>
      <c r="TWA7" s="28"/>
      <c r="TWB7" s="28"/>
      <c r="TWC7" s="28"/>
      <c r="TWD7" s="28"/>
      <c r="TWE7" s="325"/>
      <c r="TWF7" s="325"/>
      <c r="TWG7" s="28"/>
      <c r="TWH7" s="28"/>
      <c r="TWI7" s="28"/>
      <c r="TWJ7" s="28"/>
      <c r="TWK7" s="28"/>
      <c r="TWL7" s="28"/>
      <c r="TWM7" s="28"/>
      <c r="TWN7" s="28"/>
      <c r="TWO7" s="325"/>
      <c r="TWP7" s="325"/>
      <c r="TWQ7" s="28"/>
      <c r="TWR7" s="28"/>
      <c r="TWS7" s="28"/>
      <c r="TWT7" s="28"/>
      <c r="TWU7" s="28"/>
      <c r="TWV7" s="28"/>
      <c r="TWW7" s="28"/>
      <c r="TWX7" s="28"/>
      <c r="TWY7" s="325"/>
      <c r="TWZ7" s="325"/>
      <c r="TXA7" s="28"/>
      <c r="TXB7" s="28"/>
      <c r="TXC7" s="28"/>
      <c r="TXD7" s="28"/>
      <c r="TXE7" s="28"/>
      <c r="TXF7" s="28"/>
      <c r="TXG7" s="28"/>
      <c r="TXH7" s="28"/>
      <c r="TXI7" s="325"/>
      <c r="TXJ7" s="325"/>
      <c r="TXK7" s="28"/>
      <c r="TXL7" s="28"/>
      <c r="TXM7" s="28"/>
      <c r="TXN7" s="28"/>
      <c r="TXO7" s="28"/>
      <c r="TXP7" s="28"/>
      <c r="TXQ7" s="28"/>
      <c r="TXR7" s="28"/>
      <c r="TXS7" s="325"/>
      <c r="TXT7" s="325"/>
      <c r="TXU7" s="28"/>
      <c r="TXV7" s="28"/>
      <c r="TXW7" s="28"/>
      <c r="TXX7" s="28"/>
      <c r="TXY7" s="28"/>
      <c r="TXZ7" s="28"/>
      <c r="TYA7" s="28"/>
      <c r="TYB7" s="28"/>
      <c r="TYC7" s="325"/>
      <c r="TYD7" s="325"/>
      <c r="TYE7" s="28"/>
      <c r="TYF7" s="28"/>
      <c r="TYG7" s="28"/>
      <c r="TYH7" s="28"/>
      <c r="TYI7" s="28"/>
      <c r="TYJ7" s="28"/>
      <c r="TYK7" s="28"/>
      <c r="TYL7" s="28"/>
      <c r="TYM7" s="325"/>
      <c r="TYN7" s="325"/>
      <c r="TYO7" s="28"/>
      <c r="TYP7" s="28"/>
      <c r="TYQ7" s="28"/>
      <c r="TYR7" s="28"/>
      <c r="TYS7" s="28"/>
      <c r="TYT7" s="28"/>
      <c r="TYU7" s="28"/>
      <c r="TYV7" s="28"/>
      <c r="TYW7" s="325"/>
      <c r="TYX7" s="325"/>
      <c r="TYY7" s="28"/>
      <c r="TYZ7" s="28"/>
      <c r="TZA7" s="28"/>
      <c r="TZB7" s="28"/>
      <c r="TZC7" s="28"/>
      <c r="TZD7" s="28"/>
      <c r="TZE7" s="28"/>
      <c r="TZF7" s="28"/>
      <c r="TZG7" s="325"/>
      <c r="TZH7" s="325"/>
      <c r="TZI7" s="28"/>
      <c r="TZJ7" s="28"/>
      <c r="TZK7" s="28"/>
      <c r="TZL7" s="28"/>
      <c r="TZM7" s="28"/>
      <c r="TZN7" s="28"/>
      <c r="TZO7" s="28"/>
      <c r="TZP7" s="28"/>
      <c r="TZQ7" s="325"/>
      <c r="TZR7" s="325"/>
      <c r="TZS7" s="28"/>
      <c r="TZT7" s="28"/>
      <c r="TZU7" s="28"/>
      <c r="TZV7" s="28"/>
      <c r="TZW7" s="28"/>
      <c r="TZX7" s="28"/>
      <c r="TZY7" s="28"/>
      <c r="TZZ7" s="28"/>
      <c r="UAA7" s="325"/>
      <c r="UAB7" s="325"/>
      <c r="UAC7" s="28"/>
      <c r="UAD7" s="28"/>
      <c r="UAE7" s="28"/>
      <c r="UAF7" s="28"/>
      <c r="UAG7" s="28"/>
      <c r="UAH7" s="28"/>
      <c r="UAI7" s="28"/>
      <c r="UAJ7" s="28"/>
      <c r="UAK7" s="325"/>
      <c r="UAL7" s="325"/>
      <c r="UAM7" s="28"/>
      <c r="UAN7" s="28"/>
      <c r="UAO7" s="28"/>
      <c r="UAP7" s="28"/>
      <c r="UAQ7" s="28"/>
      <c r="UAR7" s="28"/>
      <c r="UAS7" s="28"/>
      <c r="UAT7" s="28"/>
      <c r="UAU7" s="325"/>
      <c r="UAV7" s="325"/>
      <c r="UAW7" s="28"/>
      <c r="UAX7" s="28"/>
      <c r="UAY7" s="28"/>
      <c r="UAZ7" s="28"/>
      <c r="UBA7" s="28"/>
      <c r="UBB7" s="28"/>
      <c r="UBC7" s="28"/>
      <c r="UBD7" s="28"/>
      <c r="UBE7" s="325"/>
      <c r="UBF7" s="325"/>
      <c r="UBG7" s="28"/>
      <c r="UBH7" s="28"/>
      <c r="UBI7" s="28"/>
      <c r="UBJ7" s="28"/>
      <c r="UBK7" s="28"/>
      <c r="UBL7" s="28"/>
      <c r="UBM7" s="28"/>
      <c r="UBN7" s="28"/>
      <c r="UBO7" s="325"/>
      <c r="UBP7" s="325"/>
      <c r="UBQ7" s="28"/>
      <c r="UBR7" s="28"/>
      <c r="UBS7" s="28"/>
      <c r="UBT7" s="28"/>
      <c r="UBU7" s="28"/>
      <c r="UBV7" s="28"/>
      <c r="UBW7" s="28"/>
      <c r="UBX7" s="28"/>
      <c r="UBY7" s="325"/>
      <c r="UBZ7" s="325"/>
      <c r="UCA7" s="28"/>
      <c r="UCB7" s="28"/>
      <c r="UCC7" s="28"/>
      <c r="UCD7" s="28"/>
      <c r="UCE7" s="28"/>
      <c r="UCF7" s="28"/>
      <c r="UCG7" s="28"/>
      <c r="UCH7" s="28"/>
      <c r="UCI7" s="325"/>
      <c r="UCJ7" s="325"/>
      <c r="UCK7" s="28"/>
      <c r="UCL7" s="28"/>
      <c r="UCM7" s="28"/>
      <c r="UCN7" s="28"/>
      <c r="UCO7" s="28"/>
      <c r="UCP7" s="28"/>
      <c r="UCQ7" s="28"/>
      <c r="UCR7" s="28"/>
      <c r="UCS7" s="325"/>
      <c r="UCT7" s="325"/>
      <c r="UCU7" s="28"/>
      <c r="UCV7" s="28"/>
      <c r="UCW7" s="28"/>
      <c r="UCX7" s="28"/>
      <c r="UCY7" s="28"/>
      <c r="UCZ7" s="28"/>
      <c r="UDA7" s="28"/>
      <c r="UDB7" s="28"/>
      <c r="UDC7" s="325"/>
      <c r="UDD7" s="325"/>
      <c r="UDE7" s="28"/>
      <c r="UDF7" s="28"/>
      <c r="UDG7" s="28"/>
      <c r="UDH7" s="28"/>
      <c r="UDI7" s="28"/>
      <c r="UDJ7" s="28"/>
      <c r="UDK7" s="28"/>
      <c r="UDL7" s="28"/>
      <c r="UDM7" s="325"/>
      <c r="UDN7" s="325"/>
      <c r="UDO7" s="28"/>
      <c r="UDP7" s="28"/>
      <c r="UDQ7" s="28"/>
      <c r="UDR7" s="28"/>
      <c r="UDS7" s="28"/>
      <c r="UDT7" s="28"/>
      <c r="UDU7" s="28"/>
      <c r="UDV7" s="28"/>
      <c r="UDW7" s="325"/>
      <c r="UDX7" s="325"/>
      <c r="UDY7" s="28"/>
      <c r="UDZ7" s="28"/>
      <c r="UEA7" s="28"/>
      <c r="UEB7" s="28"/>
      <c r="UEC7" s="28"/>
      <c r="UED7" s="28"/>
      <c r="UEE7" s="28"/>
      <c r="UEF7" s="28"/>
      <c r="UEG7" s="325"/>
      <c r="UEH7" s="325"/>
      <c r="UEI7" s="28"/>
      <c r="UEJ7" s="28"/>
      <c r="UEK7" s="28"/>
      <c r="UEL7" s="28"/>
      <c r="UEM7" s="28"/>
      <c r="UEN7" s="28"/>
      <c r="UEO7" s="28"/>
      <c r="UEP7" s="28"/>
      <c r="UEQ7" s="325"/>
      <c r="UER7" s="325"/>
      <c r="UES7" s="28"/>
      <c r="UET7" s="28"/>
      <c r="UEU7" s="28"/>
      <c r="UEV7" s="28"/>
      <c r="UEW7" s="28"/>
      <c r="UEX7" s="28"/>
      <c r="UEY7" s="28"/>
      <c r="UEZ7" s="28"/>
      <c r="UFA7" s="325"/>
      <c r="UFB7" s="325"/>
      <c r="UFC7" s="28"/>
      <c r="UFD7" s="28"/>
      <c r="UFE7" s="28"/>
      <c r="UFF7" s="28"/>
      <c r="UFG7" s="28"/>
      <c r="UFH7" s="28"/>
      <c r="UFI7" s="28"/>
      <c r="UFJ7" s="28"/>
      <c r="UFK7" s="325"/>
      <c r="UFL7" s="325"/>
      <c r="UFM7" s="28"/>
      <c r="UFN7" s="28"/>
      <c r="UFO7" s="28"/>
      <c r="UFP7" s="28"/>
      <c r="UFQ7" s="28"/>
      <c r="UFR7" s="28"/>
      <c r="UFS7" s="28"/>
      <c r="UFT7" s="28"/>
      <c r="UFU7" s="325"/>
      <c r="UFV7" s="325"/>
      <c r="UFW7" s="28"/>
      <c r="UFX7" s="28"/>
      <c r="UFY7" s="28"/>
      <c r="UFZ7" s="28"/>
      <c r="UGA7" s="28"/>
      <c r="UGB7" s="28"/>
      <c r="UGC7" s="28"/>
      <c r="UGD7" s="28"/>
      <c r="UGE7" s="325"/>
      <c r="UGF7" s="325"/>
      <c r="UGG7" s="28"/>
      <c r="UGH7" s="28"/>
      <c r="UGI7" s="28"/>
      <c r="UGJ7" s="28"/>
      <c r="UGK7" s="28"/>
      <c r="UGL7" s="28"/>
      <c r="UGM7" s="28"/>
      <c r="UGN7" s="28"/>
      <c r="UGO7" s="325"/>
      <c r="UGP7" s="325"/>
      <c r="UGQ7" s="28"/>
      <c r="UGR7" s="28"/>
      <c r="UGS7" s="28"/>
      <c r="UGT7" s="28"/>
      <c r="UGU7" s="28"/>
      <c r="UGV7" s="28"/>
      <c r="UGW7" s="28"/>
      <c r="UGX7" s="28"/>
      <c r="UGY7" s="325"/>
      <c r="UGZ7" s="325"/>
      <c r="UHA7" s="28"/>
      <c r="UHB7" s="28"/>
      <c r="UHC7" s="28"/>
      <c r="UHD7" s="28"/>
      <c r="UHE7" s="28"/>
      <c r="UHF7" s="28"/>
      <c r="UHG7" s="28"/>
      <c r="UHH7" s="28"/>
      <c r="UHI7" s="325"/>
      <c r="UHJ7" s="325"/>
      <c r="UHK7" s="28"/>
      <c r="UHL7" s="28"/>
      <c r="UHM7" s="28"/>
      <c r="UHN7" s="28"/>
      <c r="UHO7" s="28"/>
      <c r="UHP7" s="28"/>
      <c r="UHQ7" s="28"/>
      <c r="UHR7" s="28"/>
      <c r="UHS7" s="325"/>
      <c r="UHT7" s="325"/>
      <c r="UHU7" s="28"/>
      <c r="UHV7" s="28"/>
      <c r="UHW7" s="28"/>
      <c r="UHX7" s="28"/>
      <c r="UHY7" s="28"/>
      <c r="UHZ7" s="28"/>
      <c r="UIA7" s="28"/>
      <c r="UIB7" s="28"/>
      <c r="UIC7" s="325"/>
      <c r="UID7" s="325"/>
      <c r="UIE7" s="28"/>
      <c r="UIF7" s="28"/>
      <c r="UIG7" s="28"/>
      <c r="UIH7" s="28"/>
      <c r="UII7" s="28"/>
      <c r="UIJ7" s="28"/>
      <c r="UIK7" s="28"/>
      <c r="UIL7" s="28"/>
      <c r="UIM7" s="325"/>
      <c r="UIN7" s="325"/>
      <c r="UIO7" s="28"/>
      <c r="UIP7" s="28"/>
      <c r="UIQ7" s="28"/>
      <c r="UIR7" s="28"/>
      <c r="UIS7" s="28"/>
      <c r="UIT7" s="28"/>
      <c r="UIU7" s="28"/>
      <c r="UIV7" s="28"/>
      <c r="UIW7" s="325"/>
      <c r="UIX7" s="325"/>
      <c r="UIY7" s="28"/>
      <c r="UIZ7" s="28"/>
      <c r="UJA7" s="28"/>
      <c r="UJB7" s="28"/>
      <c r="UJC7" s="28"/>
      <c r="UJD7" s="28"/>
      <c r="UJE7" s="28"/>
      <c r="UJF7" s="28"/>
      <c r="UJG7" s="325"/>
      <c r="UJH7" s="325"/>
      <c r="UJI7" s="28"/>
      <c r="UJJ7" s="28"/>
      <c r="UJK7" s="28"/>
      <c r="UJL7" s="28"/>
      <c r="UJM7" s="28"/>
      <c r="UJN7" s="28"/>
      <c r="UJO7" s="28"/>
      <c r="UJP7" s="28"/>
      <c r="UJQ7" s="325"/>
      <c r="UJR7" s="325"/>
      <c r="UJS7" s="28"/>
      <c r="UJT7" s="28"/>
      <c r="UJU7" s="28"/>
      <c r="UJV7" s="28"/>
      <c r="UJW7" s="28"/>
      <c r="UJX7" s="28"/>
      <c r="UJY7" s="28"/>
      <c r="UJZ7" s="28"/>
      <c r="UKA7" s="325"/>
      <c r="UKB7" s="325"/>
      <c r="UKC7" s="28"/>
      <c r="UKD7" s="28"/>
      <c r="UKE7" s="28"/>
      <c r="UKF7" s="28"/>
      <c r="UKG7" s="28"/>
      <c r="UKH7" s="28"/>
      <c r="UKI7" s="28"/>
      <c r="UKJ7" s="28"/>
      <c r="UKK7" s="325"/>
      <c r="UKL7" s="325"/>
      <c r="UKM7" s="28"/>
      <c r="UKN7" s="28"/>
      <c r="UKO7" s="28"/>
      <c r="UKP7" s="28"/>
      <c r="UKQ7" s="28"/>
      <c r="UKR7" s="28"/>
      <c r="UKS7" s="28"/>
      <c r="UKT7" s="28"/>
      <c r="UKU7" s="325"/>
      <c r="UKV7" s="325"/>
      <c r="UKW7" s="28"/>
      <c r="UKX7" s="28"/>
      <c r="UKY7" s="28"/>
      <c r="UKZ7" s="28"/>
      <c r="ULA7" s="28"/>
      <c r="ULB7" s="28"/>
      <c r="ULC7" s="28"/>
      <c r="ULD7" s="28"/>
      <c r="ULE7" s="325"/>
      <c r="ULF7" s="325"/>
      <c r="ULG7" s="28"/>
      <c r="ULH7" s="28"/>
      <c r="ULI7" s="28"/>
      <c r="ULJ7" s="28"/>
      <c r="ULK7" s="28"/>
      <c r="ULL7" s="28"/>
      <c r="ULM7" s="28"/>
      <c r="ULN7" s="28"/>
      <c r="ULO7" s="325"/>
      <c r="ULP7" s="325"/>
      <c r="ULQ7" s="28"/>
      <c r="ULR7" s="28"/>
      <c r="ULS7" s="28"/>
      <c r="ULT7" s="28"/>
      <c r="ULU7" s="28"/>
      <c r="ULV7" s="28"/>
      <c r="ULW7" s="28"/>
      <c r="ULX7" s="28"/>
      <c r="ULY7" s="325"/>
      <c r="ULZ7" s="325"/>
      <c r="UMA7" s="28"/>
      <c r="UMB7" s="28"/>
      <c r="UMC7" s="28"/>
      <c r="UMD7" s="28"/>
      <c r="UME7" s="28"/>
      <c r="UMF7" s="28"/>
      <c r="UMG7" s="28"/>
      <c r="UMH7" s="28"/>
      <c r="UMI7" s="325"/>
      <c r="UMJ7" s="325"/>
      <c r="UMK7" s="28"/>
      <c r="UML7" s="28"/>
      <c r="UMM7" s="28"/>
      <c r="UMN7" s="28"/>
      <c r="UMO7" s="28"/>
      <c r="UMP7" s="28"/>
      <c r="UMQ7" s="28"/>
      <c r="UMR7" s="28"/>
      <c r="UMS7" s="325"/>
      <c r="UMT7" s="325"/>
      <c r="UMU7" s="28"/>
      <c r="UMV7" s="28"/>
      <c r="UMW7" s="28"/>
      <c r="UMX7" s="28"/>
      <c r="UMY7" s="28"/>
      <c r="UMZ7" s="28"/>
      <c r="UNA7" s="28"/>
      <c r="UNB7" s="28"/>
      <c r="UNC7" s="325"/>
      <c r="UND7" s="325"/>
      <c r="UNE7" s="28"/>
      <c r="UNF7" s="28"/>
      <c r="UNG7" s="28"/>
      <c r="UNH7" s="28"/>
      <c r="UNI7" s="28"/>
      <c r="UNJ7" s="28"/>
      <c r="UNK7" s="28"/>
      <c r="UNL7" s="28"/>
      <c r="UNM7" s="325"/>
      <c r="UNN7" s="325"/>
      <c r="UNO7" s="28"/>
      <c r="UNP7" s="28"/>
      <c r="UNQ7" s="28"/>
      <c r="UNR7" s="28"/>
      <c r="UNS7" s="28"/>
      <c r="UNT7" s="28"/>
      <c r="UNU7" s="28"/>
      <c r="UNV7" s="28"/>
      <c r="UNW7" s="325"/>
      <c r="UNX7" s="325"/>
      <c r="UNY7" s="28"/>
      <c r="UNZ7" s="28"/>
      <c r="UOA7" s="28"/>
      <c r="UOB7" s="28"/>
      <c r="UOC7" s="28"/>
      <c r="UOD7" s="28"/>
      <c r="UOE7" s="28"/>
      <c r="UOF7" s="28"/>
      <c r="UOG7" s="325"/>
      <c r="UOH7" s="325"/>
      <c r="UOI7" s="28"/>
      <c r="UOJ7" s="28"/>
      <c r="UOK7" s="28"/>
      <c r="UOL7" s="28"/>
      <c r="UOM7" s="28"/>
      <c r="UON7" s="28"/>
      <c r="UOO7" s="28"/>
      <c r="UOP7" s="28"/>
      <c r="UOQ7" s="325"/>
      <c r="UOR7" s="325"/>
      <c r="UOS7" s="28"/>
      <c r="UOT7" s="28"/>
      <c r="UOU7" s="28"/>
      <c r="UOV7" s="28"/>
      <c r="UOW7" s="28"/>
      <c r="UOX7" s="28"/>
      <c r="UOY7" s="28"/>
      <c r="UOZ7" s="28"/>
      <c r="UPA7" s="325"/>
      <c r="UPB7" s="325"/>
      <c r="UPC7" s="28"/>
      <c r="UPD7" s="28"/>
      <c r="UPE7" s="28"/>
      <c r="UPF7" s="28"/>
      <c r="UPG7" s="28"/>
      <c r="UPH7" s="28"/>
      <c r="UPI7" s="28"/>
      <c r="UPJ7" s="28"/>
      <c r="UPK7" s="325"/>
      <c r="UPL7" s="325"/>
      <c r="UPM7" s="28"/>
      <c r="UPN7" s="28"/>
      <c r="UPO7" s="28"/>
      <c r="UPP7" s="28"/>
      <c r="UPQ7" s="28"/>
      <c r="UPR7" s="28"/>
      <c r="UPS7" s="28"/>
      <c r="UPT7" s="28"/>
      <c r="UPU7" s="325"/>
      <c r="UPV7" s="325"/>
      <c r="UPW7" s="28"/>
      <c r="UPX7" s="28"/>
      <c r="UPY7" s="28"/>
      <c r="UPZ7" s="28"/>
      <c r="UQA7" s="28"/>
      <c r="UQB7" s="28"/>
      <c r="UQC7" s="28"/>
      <c r="UQD7" s="28"/>
      <c r="UQE7" s="325"/>
      <c r="UQF7" s="325"/>
      <c r="UQG7" s="28"/>
      <c r="UQH7" s="28"/>
      <c r="UQI7" s="28"/>
      <c r="UQJ7" s="28"/>
      <c r="UQK7" s="28"/>
      <c r="UQL7" s="28"/>
      <c r="UQM7" s="28"/>
      <c r="UQN7" s="28"/>
      <c r="UQO7" s="325"/>
      <c r="UQP7" s="325"/>
      <c r="UQQ7" s="28"/>
      <c r="UQR7" s="28"/>
      <c r="UQS7" s="28"/>
      <c r="UQT7" s="28"/>
      <c r="UQU7" s="28"/>
      <c r="UQV7" s="28"/>
      <c r="UQW7" s="28"/>
      <c r="UQX7" s="28"/>
      <c r="UQY7" s="325"/>
      <c r="UQZ7" s="325"/>
      <c r="URA7" s="28"/>
      <c r="URB7" s="28"/>
      <c r="URC7" s="28"/>
      <c r="URD7" s="28"/>
      <c r="URE7" s="28"/>
      <c r="URF7" s="28"/>
      <c r="URG7" s="28"/>
      <c r="URH7" s="28"/>
      <c r="URI7" s="325"/>
      <c r="URJ7" s="325"/>
      <c r="URK7" s="28"/>
      <c r="URL7" s="28"/>
      <c r="URM7" s="28"/>
      <c r="URN7" s="28"/>
      <c r="URO7" s="28"/>
      <c r="URP7" s="28"/>
      <c r="URQ7" s="28"/>
      <c r="URR7" s="28"/>
      <c r="URS7" s="325"/>
      <c r="URT7" s="325"/>
      <c r="URU7" s="28"/>
      <c r="URV7" s="28"/>
      <c r="URW7" s="28"/>
      <c r="URX7" s="28"/>
      <c r="URY7" s="28"/>
      <c r="URZ7" s="28"/>
      <c r="USA7" s="28"/>
      <c r="USB7" s="28"/>
      <c r="USC7" s="325"/>
      <c r="USD7" s="325"/>
      <c r="USE7" s="28"/>
      <c r="USF7" s="28"/>
      <c r="USG7" s="28"/>
      <c r="USH7" s="28"/>
      <c r="USI7" s="28"/>
      <c r="USJ7" s="28"/>
      <c r="USK7" s="28"/>
      <c r="USL7" s="28"/>
      <c r="USM7" s="325"/>
      <c r="USN7" s="325"/>
      <c r="USO7" s="28"/>
      <c r="USP7" s="28"/>
      <c r="USQ7" s="28"/>
      <c r="USR7" s="28"/>
      <c r="USS7" s="28"/>
      <c r="UST7" s="28"/>
      <c r="USU7" s="28"/>
      <c r="USV7" s="28"/>
      <c r="USW7" s="325"/>
      <c r="USX7" s="325"/>
      <c r="USY7" s="28"/>
      <c r="USZ7" s="28"/>
      <c r="UTA7" s="28"/>
      <c r="UTB7" s="28"/>
      <c r="UTC7" s="28"/>
      <c r="UTD7" s="28"/>
      <c r="UTE7" s="28"/>
      <c r="UTF7" s="28"/>
      <c r="UTG7" s="325"/>
      <c r="UTH7" s="325"/>
      <c r="UTI7" s="28"/>
      <c r="UTJ7" s="28"/>
      <c r="UTK7" s="28"/>
      <c r="UTL7" s="28"/>
      <c r="UTM7" s="28"/>
      <c r="UTN7" s="28"/>
      <c r="UTO7" s="28"/>
      <c r="UTP7" s="28"/>
      <c r="UTQ7" s="325"/>
      <c r="UTR7" s="325"/>
      <c r="UTS7" s="28"/>
      <c r="UTT7" s="28"/>
      <c r="UTU7" s="28"/>
      <c r="UTV7" s="28"/>
      <c r="UTW7" s="28"/>
      <c r="UTX7" s="28"/>
      <c r="UTY7" s="28"/>
      <c r="UTZ7" s="28"/>
      <c r="UUA7" s="325"/>
      <c r="UUB7" s="325"/>
      <c r="UUC7" s="28"/>
      <c r="UUD7" s="28"/>
      <c r="UUE7" s="28"/>
      <c r="UUF7" s="28"/>
      <c r="UUG7" s="28"/>
      <c r="UUH7" s="28"/>
      <c r="UUI7" s="28"/>
      <c r="UUJ7" s="28"/>
      <c r="UUK7" s="325"/>
      <c r="UUL7" s="325"/>
      <c r="UUM7" s="28"/>
      <c r="UUN7" s="28"/>
      <c r="UUO7" s="28"/>
      <c r="UUP7" s="28"/>
      <c r="UUQ7" s="28"/>
      <c r="UUR7" s="28"/>
      <c r="UUS7" s="28"/>
      <c r="UUT7" s="28"/>
      <c r="UUU7" s="325"/>
      <c r="UUV7" s="325"/>
      <c r="UUW7" s="28"/>
      <c r="UUX7" s="28"/>
      <c r="UUY7" s="28"/>
      <c r="UUZ7" s="28"/>
      <c r="UVA7" s="28"/>
      <c r="UVB7" s="28"/>
      <c r="UVC7" s="28"/>
      <c r="UVD7" s="28"/>
      <c r="UVE7" s="325"/>
      <c r="UVF7" s="325"/>
      <c r="UVG7" s="28"/>
      <c r="UVH7" s="28"/>
      <c r="UVI7" s="28"/>
      <c r="UVJ7" s="28"/>
      <c r="UVK7" s="28"/>
      <c r="UVL7" s="28"/>
      <c r="UVM7" s="28"/>
      <c r="UVN7" s="28"/>
      <c r="UVO7" s="325"/>
      <c r="UVP7" s="325"/>
      <c r="UVQ7" s="28"/>
      <c r="UVR7" s="28"/>
      <c r="UVS7" s="28"/>
      <c r="UVT7" s="28"/>
      <c r="UVU7" s="28"/>
      <c r="UVV7" s="28"/>
      <c r="UVW7" s="28"/>
      <c r="UVX7" s="28"/>
      <c r="UVY7" s="325"/>
      <c r="UVZ7" s="325"/>
      <c r="UWA7" s="28"/>
      <c r="UWB7" s="28"/>
      <c r="UWC7" s="28"/>
      <c r="UWD7" s="28"/>
      <c r="UWE7" s="28"/>
      <c r="UWF7" s="28"/>
      <c r="UWG7" s="28"/>
      <c r="UWH7" s="28"/>
      <c r="UWI7" s="325"/>
      <c r="UWJ7" s="325"/>
      <c r="UWK7" s="28"/>
      <c r="UWL7" s="28"/>
      <c r="UWM7" s="28"/>
      <c r="UWN7" s="28"/>
      <c r="UWO7" s="28"/>
      <c r="UWP7" s="28"/>
      <c r="UWQ7" s="28"/>
      <c r="UWR7" s="28"/>
      <c r="UWS7" s="325"/>
      <c r="UWT7" s="325"/>
      <c r="UWU7" s="28"/>
      <c r="UWV7" s="28"/>
      <c r="UWW7" s="28"/>
      <c r="UWX7" s="28"/>
      <c r="UWY7" s="28"/>
      <c r="UWZ7" s="28"/>
      <c r="UXA7" s="28"/>
      <c r="UXB7" s="28"/>
      <c r="UXC7" s="325"/>
      <c r="UXD7" s="325"/>
      <c r="UXE7" s="28"/>
      <c r="UXF7" s="28"/>
      <c r="UXG7" s="28"/>
      <c r="UXH7" s="28"/>
      <c r="UXI7" s="28"/>
      <c r="UXJ7" s="28"/>
      <c r="UXK7" s="28"/>
      <c r="UXL7" s="28"/>
      <c r="UXM7" s="325"/>
      <c r="UXN7" s="325"/>
      <c r="UXO7" s="28"/>
      <c r="UXP7" s="28"/>
      <c r="UXQ7" s="28"/>
      <c r="UXR7" s="28"/>
      <c r="UXS7" s="28"/>
      <c r="UXT7" s="28"/>
      <c r="UXU7" s="28"/>
      <c r="UXV7" s="28"/>
      <c r="UXW7" s="325"/>
      <c r="UXX7" s="325"/>
      <c r="UXY7" s="28"/>
      <c r="UXZ7" s="28"/>
      <c r="UYA7" s="28"/>
      <c r="UYB7" s="28"/>
      <c r="UYC7" s="28"/>
      <c r="UYD7" s="28"/>
      <c r="UYE7" s="28"/>
      <c r="UYF7" s="28"/>
      <c r="UYG7" s="325"/>
      <c r="UYH7" s="325"/>
      <c r="UYI7" s="28"/>
      <c r="UYJ7" s="28"/>
      <c r="UYK7" s="28"/>
      <c r="UYL7" s="28"/>
      <c r="UYM7" s="28"/>
      <c r="UYN7" s="28"/>
      <c r="UYO7" s="28"/>
      <c r="UYP7" s="28"/>
      <c r="UYQ7" s="325"/>
      <c r="UYR7" s="325"/>
      <c r="UYS7" s="28"/>
      <c r="UYT7" s="28"/>
      <c r="UYU7" s="28"/>
      <c r="UYV7" s="28"/>
      <c r="UYW7" s="28"/>
      <c r="UYX7" s="28"/>
      <c r="UYY7" s="28"/>
      <c r="UYZ7" s="28"/>
      <c r="UZA7" s="325"/>
      <c r="UZB7" s="325"/>
      <c r="UZC7" s="28"/>
      <c r="UZD7" s="28"/>
      <c r="UZE7" s="28"/>
      <c r="UZF7" s="28"/>
      <c r="UZG7" s="28"/>
      <c r="UZH7" s="28"/>
      <c r="UZI7" s="28"/>
      <c r="UZJ7" s="28"/>
      <c r="UZK7" s="325"/>
      <c r="UZL7" s="325"/>
      <c r="UZM7" s="28"/>
      <c r="UZN7" s="28"/>
      <c r="UZO7" s="28"/>
      <c r="UZP7" s="28"/>
      <c r="UZQ7" s="28"/>
      <c r="UZR7" s="28"/>
      <c r="UZS7" s="28"/>
      <c r="UZT7" s="28"/>
      <c r="UZU7" s="325"/>
      <c r="UZV7" s="325"/>
      <c r="UZW7" s="28"/>
      <c r="UZX7" s="28"/>
      <c r="UZY7" s="28"/>
      <c r="UZZ7" s="28"/>
      <c r="VAA7" s="28"/>
      <c r="VAB7" s="28"/>
      <c r="VAC7" s="28"/>
      <c r="VAD7" s="28"/>
      <c r="VAE7" s="325"/>
      <c r="VAF7" s="325"/>
      <c r="VAG7" s="28"/>
      <c r="VAH7" s="28"/>
      <c r="VAI7" s="28"/>
      <c r="VAJ7" s="28"/>
      <c r="VAK7" s="28"/>
      <c r="VAL7" s="28"/>
      <c r="VAM7" s="28"/>
      <c r="VAN7" s="28"/>
      <c r="VAO7" s="325"/>
      <c r="VAP7" s="325"/>
      <c r="VAQ7" s="28"/>
      <c r="VAR7" s="28"/>
      <c r="VAS7" s="28"/>
      <c r="VAT7" s="28"/>
      <c r="VAU7" s="28"/>
      <c r="VAV7" s="28"/>
      <c r="VAW7" s="28"/>
      <c r="VAX7" s="28"/>
      <c r="VAY7" s="325"/>
      <c r="VAZ7" s="325"/>
      <c r="VBA7" s="28"/>
      <c r="VBB7" s="28"/>
      <c r="VBC7" s="28"/>
      <c r="VBD7" s="28"/>
      <c r="VBE7" s="28"/>
      <c r="VBF7" s="28"/>
      <c r="VBG7" s="28"/>
      <c r="VBH7" s="28"/>
      <c r="VBI7" s="325"/>
      <c r="VBJ7" s="325"/>
      <c r="VBK7" s="28"/>
      <c r="VBL7" s="28"/>
      <c r="VBM7" s="28"/>
      <c r="VBN7" s="28"/>
      <c r="VBO7" s="28"/>
      <c r="VBP7" s="28"/>
      <c r="VBQ7" s="28"/>
      <c r="VBR7" s="28"/>
      <c r="VBS7" s="325"/>
      <c r="VBT7" s="325"/>
      <c r="VBU7" s="28"/>
      <c r="VBV7" s="28"/>
      <c r="VBW7" s="28"/>
      <c r="VBX7" s="28"/>
      <c r="VBY7" s="28"/>
      <c r="VBZ7" s="28"/>
      <c r="VCA7" s="28"/>
      <c r="VCB7" s="28"/>
      <c r="VCC7" s="325"/>
      <c r="VCD7" s="325"/>
      <c r="VCE7" s="28"/>
      <c r="VCF7" s="28"/>
      <c r="VCG7" s="28"/>
      <c r="VCH7" s="28"/>
      <c r="VCI7" s="28"/>
      <c r="VCJ7" s="28"/>
      <c r="VCK7" s="28"/>
      <c r="VCL7" s="28"/>
      <c r="VCM7" s="325"/>
      <c r="VCN7" s="325"/>
      <c r="VCO7" s="28"/>
      <c r="VCP7" s="28"/>
      <c r="VCQ7" s="28"/>
      <c r="VCR7" s="28"/>
      <c r="VCS7" s="28"/>
      <c r="VCT7" s="28"/>
      <c r="VCU7" s="28"/>
      <c r="VCV7" s="28"/>
      <c r="VCW7" s="325"/>
      <c r="VCX7" s="325"/>
      <c r="VCY7" s="28"/>
      <c r="VCZ7" s="28"/>
      <c r="VDA7" s="28"/>
      <c r="VDB7" s="28"/>
      <c r="VDC7" s="28"/>
      <c r="VDD7" s="28"/>
      <c r="VDE7" s="28"/>
      <c r="VDF7" s="28"/>
      <c r="VDG7" s="325"/>
      <c r="VDH7" s="325"/>
      <c r="VDI7" s="28"/>
      <c r="VDJ7" s="28"/>
      <c r="VDK7" s="28"/>
      <c r="VDL7" s="28"/>
      <c r="VDM7" s="28"/>
      <c r="VDN7" s="28"/>
      <c r="VDO7" s="28"/>
      <c r="VDP7" s="28"/>
      <c r="VDQ7" s="325"/>
      <c r="VDR7" s="325"/>
      <c r="VDS7" s="28"/>
      <c r="VDT7" s="28"/>
      <c r="VDU7" s="28"/>
      <c r="VDV7" s="28"/>
      <c r="VDW7" s="28"/>
      <c r="VDX7" s="28"/>
      <c r="VDY7" s="28"/>
      <c r="VDZ7" s="28"/>
      <c r="VEA7" s="325"/>
      <c r="VEB7" s="325"/>
      <c r="VEC7" s="28"/>
      <c r="VED7" s="28"/>
      <c r="VEE7" s="28"/>
      <c r="VEF7" s="28"/>
      <c r="VEG7" s="28"/>
      <c r="VEH7" s="28"/>
      <c r="VEI7" s="28"/>
      <c r="VEJ7" s="28"/>
      <c r="VEK7" s="325"/>
      <c r="VEL7" s="325"/>
      <c r="VEM7" s="28"/>
      <c r="VEN7" s="28"/>
      <c r="VEO7" s="28"/>
      <c r="VEP7" s="28"/>
      <c r="VEQ7" s="28"/>
      <c r="VER7" s="28"/>
      <c r="VES7" s="28"/>
      <c r="VET7" s="28"/>
      <c r="VEU7" s="325"/>
      <c r="VEV7" s="325"/>
      <c r="VEW7" s="28"/>
      <c r="VEX7" s="28"/>
      <c r="VEY7" s="28"/>
      <c r="VEZ7" s="28"/>
      <c r="VFA7" s="28"/>
      <c r="VFB7" s="28"/>
      <c r="VFC7" s="28"/>
      <c r="VFD7" s="28"/>
      <c r="VFE7" s="325"/>
      <c r="VFF7" s="325"/>
      <c r="VFG7" s="28"/>
      <c r="VFH7" s="28"/>
      <c r="VFI7" s="28"/>
      <c r="VFJ7" s="28"/>
      <c r="VFK7" s="28"/>
      <c r="VFL7" s="28"/>
      <c r="VFM7" s="28"/>
      <c r="VFN7" s="28"/>
      <c r="VFO7" s="325"/>
      <c r="VFP7" s="325"/>
      <c r="VFQ7" s="28"/>
      <c r="VFR7" s="28"/>
      <c r="VFS7" s="28"/>
      <c r="VFT7" s="28"/>
      <c r="VFU7" s="28"/>
      <c r="VFV7" s="28"/>
      <c r="VFW7" s="28"/>
      <c r="VFX7" s="28"/>
      <c r="VFY7" s="325"/>
      <c r="VFZ7" s="325"/>
      <c r="VGA7" s="28"/>
      <c r="VGB7" s="28"/>
      <c r="VGC7" s="28"/>
      <c r="VGD7" s="28"/>
      <c r="VGE7" s="28"/>
      <c r="VGF7" s="28"/>
      <c r="VGG7" s="28"/>
      <c r="VGH7" s="28"/>
      <c r="VGI7" s="325"/>
      <c r="VGJ7" s="325"/>
      <c r="VGK7" s="28"/>
      <c r="VGL7" s="28"/>
      <c r="VGM7" s="28"/>
      <c r="VGN7" s="28"/>
      <c r="VGO7" s="28"/>
      <c r="VGP7" s="28"/>
      <c r="VGQ7" s="28"/>
      <c r="VGR7" s="28"/>
      <c r="VGS7" s="325"/>
      <c r="VGT7" s="325"/>
      <c r="VGU7" s="28"/>
      <c r="VGV7" s="28"/>
      <c r="VGW7" s="28"/>
      <c r="VGX7" s="28"/>
      <c r="VGY7" s="28"/>
      <c r="VGZ7" s="28"/>
      <c r="VHA7" s="28"/>
      <c r="VHB7" s="28"/>
      <c r="VHC7" s="325"/>
      <c r="VHD7" s="325"/>
      <c r="VHE7" s="28"/>
      <c r="VHF7" s="28"/>
      <c r="VHG7" s="28"/>
      <c r="VHH7" s="28"/>
      <c r="VHI7" s="28"/>
      <c r="VHJ7" s="28"/>
      <c r="VHK7" s="28"/>
      <c r="VHL7" s="28"/>
      <c r="VHM7" s="325"/>
      <c r="VHN7" s="325"/>
      <c r="VHO7" s="28"/>
      <c r="VHP7" s="28"/>
      <c r="VHQ7" s="28"/>
      <c r="VHR7" s="28"/>
      <c r="VHS7" s="28"/>
      <c r="VHT7" s="28"/>
      <c r="VHU7" s="28"/>
      <c r="VHV7" s="28"/>
      <c r="VHW7" s="325"/>
      <c r="VHX7" s="325"/>
      <c r="VHY7" s="28"/>
      <c r="VHZ7" s="28"/>
      <c r="VIA7" s="28"/>
      <c r="VIB7" s="28"/>
      <c r="VIC7" s="28"/>
      <c r="VID7" s="28"/>
      <c r="VIE7" s="28"/>
      <c r="VIF7" s="28"/>
      <c r="VIG7" s="325"/>
      <c r="VIH7" s="325"/>
      <c r="VII7" s="28"/>
      <c r="VIJ7" s="28"/>
      <c r="VIK7" s="28"/>
      <c r="VIL7" s="28"/>
      <c r="VIM7" s="28"/>
      <c r="VIN7" s="28"/>
      <c r="VIO7" s="28"/>
      <c r="VIP7" s="28"/>
      <c r="VIQ7" s="325"/>
      <c r="VIR7" s="325"/>
      <c r="VIS7" s="28"/>
      <c r="VIT7" s="28"/>
      <c r="VIU7" s="28"/>
      <c r="VIV7" s="28"/>
      <c r="VIW7" s="28"/>
      <c r="VIX7" s="28"/>
      <c r="VIY7" s="28"/>
      <c r="VIZ7" s="28"/>
      <c r="VJA7" s="325"/>
      <c r="VJB7" s="325"/>
      <c r="VJC7" s="28"/>
      <c r="VJD7" s="28"/>
      <c r="VJE7" s="28"/>
      <c r="VJF7" s="28"/>
      <c r="VJG7" s="28"/>
      <c r="VJH7" s="28"/>
      <c r="VJI7" s="28"/>
      <c r="VJJ7" s="28"/>
      <c r="VJK7" s="325"/>
      <c r="VJL7" s="325"/>
      <c r="VJM7" s="28"/>
      <c r="VJN7" s="28"/>
      <c r="VJO7" s="28"/>
      <c r="VJP7" s="28"/>
      <c r="VJQ7" s="28"/>
      <c r="VJR7" s="28"/>
      <c r="VJS7" s="28"/>
      <c r="VJT7" s="28"/>
      <c r="VJU7" s="325"/>
      <c r="VJV7" s="325"/>
      <c r="VJW7" s="28"/>
      <c r="VJX7" s="28"/>
      <c r="VJY7" s="28"/>
      <c r="VJZ7" s="28"/>
      <c r="VKA7" s="28"/>
      <c r="VKB7" s="28"/>
      <c r="VKC7" s="28"/>
      <c r="VKD7" s="28"/>
      <c r="VKE7" s="325"/>
      <c r="VKF7" s="325"/>
      <c r="VKG7" s="28"/>
      <c r="VKH7" s="28"/>
      <c r="VKI7" s="28"/>
      <c r="VKJ7" s="28"/>
      <c r="VKK7" s="28"/>
      <c r="VKL7" s="28"/>
      <c r="VKM7" s="28"/>
      <c r="VKN7" s="28"/>
      <c r="VKO7" s="325"/>
      <c r="VKP7" s="325"/>
      <c r="VKQ7" s="28"/>
      <c r="VKR7" s="28"/>
      <c r="VKS7" s="28"/>
      <c r="VKT7" s="28"/>
      <c r="VKU7" s="28"/>
      <c r="VKV7" s="28"/>
      <c r="VKW7" s="28"/>
      <c r="VKX7" s="28"/>
      <c r="VKY7" s="325"/>
      <c r="VKZ7" s="325"/>
      <c r="VLA7" s="28"/>
      <c r="VLB7" s="28"/>
      <c r="VLC7" s="28"/>
      <c r="VLD7" s="28"/>
      <c r="VLE7" s="28"/>
      <c r="VLF7" s="28"/>
      <c r="VLG7" s="28"/>
      <c r="VLH7" s="28"/>
      <c r="VLI7" s="325"/>
      <c r="VLJ7" s="325"/>
      <c r="VLK7" s="28"/>
      <c r="VLL7" s="28"/>
      <c r="VLM7" s="28"/>
      <c r="VLN7" s="28"/>
      <c r="VLO7" s="28"/>
      <c r="VLP7" s="28"/>
      <c r="VLQ7" s="28"/>
      <c r="VLR7" s="28"/>
      <c r="VLS7" s="325"/>
      <c r="VLT7" s="325"/>
      <c r="VLU7" s="28"/>
      <c r="VLV7" s="28"/>
      <c r="VLW7" s="28"/>
      <c r="VLX7" s="28"/>
      <c r="VLY7" s="28"/>
      <c r="VLZ7" s="28"/>
      <c r="VMA7" s="28"/>
      <c r="VMB7" s="28"/>
      <c r="VMC7" s="325"/>
      <c r="VMD7" s="325"/>
      <c r="VME7" s="28"/>
      <c r="VMF7" s="28"/>
      <c r="VMG7" s="28"/>
      <c r="VMH7" s="28"/>
      <c r="VMI7" s="28"/>
      <c r="VMJ7" s="28"/>
      <c r="VMK7" s="28"/>
      <c r="VML7" s="28"/>
      <c r="VMM7" s="325"/>
      <c r="VMN7" s="325"/>
      <c r="VMO7" s="28"/>
      <c r="VMP7" s="28"/>
      <c r="VMQ7" s="28"/>
      <c r="VMR7" s="28"/>
      <c r="VMS7" s="28"/>
      <c r="VMT7" s="28"/>
      <c r="VMU7" s="28"/>
      <c r="VMV7" s="28"/>
      <c r="VMW7" s="325"/>
      <c r="VMX7" s="325"/>
      <c r="VMY7" s="28"/>
      <c r="VMZ7" s="28"/>
      <c r="VNA7" s="28"/>
      <c r="VNB7" s="28"/>
      <c r="VNC7" s="28"/>
      <c r="VND7" s="28"/>
      <c r="VNE7" s="28"/>
      <c r="VNF7" s="28"/>
      <c r="VNG7" s="325"/>
      <c r="VNH7" s="325"/>
      <c r="VNI7" s="28"/>
      <c r="VNJ7" s="28"/>
      <c r="VNK7" s="28"/>
      <c r="VNL7" s="28"/>
      <c r="VNM7" s="28"/>
      <c r="VNN7" s="28"/>
      <c r="VNO7" s="28"/>
      <c r="VNP7" s="28"/>
      <c r="VNQ7" s="325"/>
      <c r="VNR7" s="325"/>
      <c r="VNS7" s="28"/>
      <c r="VNT7" s="28"/>
      <c r="VNU7" s="28"/>
      <c r="VNV7" s="28"/>
      <c r="VNW7" s="28"/>
      <c r="VNX7" s="28"/>
      <c r="VNY7" s="28"/>
      <c r="VNZ7" s="28"/>
      <c r="VOA7" s="325"/>
      <c r="VOB7" s="325"/>
      <c r="VOC7" s="28"/>
      <c r="VOD7" s="28"/>
      <c r="VOE7" s="28"/>
      <c r="VOF7" s="28"/>
      <c r="VOG7" s="28"/>
      <c r="VOH7" s="28"/>
      <c r="VOI7" s="28"/>
      <c r="VOJ7" s="28"/>
      <c r="VOK7" s="325"/>
      <c r="VOL7" s="325"/>
      <c r="VOM7" s="28"/>
      <c r="VON7" s="28"/>
      <c r="VOO7" s="28"/>
      <c r="VOP7" s="28"/>
      <c r="VOQ7" s="28"/>
      <c r="VOR7" s="28"/>
      <c r="VOS7" s="28"/>
      <c r="VOT7" s="28"/>
      <c r="VOU7" s="325"/>
      <c r="VOV7" s="325"/>
      <c r="VOW7" s="28"/>
      <c r="VOX7" s="28"/>
      <c r="VOY7" s="28"/>
      <c r="VOZ7" s="28"/>
      <c r="VPA7" s="28"/>
      <c r="VPB7" s="28"/>
      <c r="VPC7" s="28"/>
      <c r="VPD7" s="28"/>
      <c r="VPE7" s="325"/>
      <c r="VPF7" s="325"/>
      <c r="VPG7" s="28"/>
      <c r="VPH7" s="28"/>
      <c r="VPI7" s="28"/>
      <c r="VPJ7" s="28"/>
      <c r="VPK7" s="28"/>
      <c r="VPL7" s="28"/>
      <c r="VPM7" s="28"/>
      <c r="VPN7" s="28"/>
      <c r="VPO7" s="325"/>
      <c r="VPP7" s="325"/>
      <c r="VPQ7" s="28"/>
      <c r="VPR7" s="28"/>
      <c r="VPS7" s="28"/>
      <c r="VPT7" s="28"/>
      <c r="VPU7" s="28"/>
      <c r="VPV7" s="28"/>
      <c r="VPW7" s="28"/>
      <c r="VPX7" s="28"/>
      <c r="VPY7" s="325"/>
      <c r="VPZ7" s="325"/>
      <c r="VQA7" s="28"/>
      <c r="VQB7" s="28"/>
      <c r="VQC7" s="28"/>
      <c r="VQD7" s="28"/>
      <c r="VQE7" s="28"/>
      <c r="VQF7" s="28"/>
      <c r="VQG7" s="28"/>
      <c r="VQH7" s="28"/>
      <c r="VQI7" s="325"/>
      <c r="VQJ7" s="325"/>
      <c r="VQK7" s="28"/>
      <c r="VQL7" s="28"/>
      <c r="VQM7" s="28"/>
      <c r="VQN7" s="28"/>
      <c r="VQO7" s="28"/>
      <c r="VQP7" s="28"/>
      <c r="VQQ7" s="28"/>
      <c r="VQR7" s="28"/>
      <c r="VQS7" s="325"/>
      <c r="VQT7" s="325"/>
      <c r="VQU7" s="28"/>
      <c r="VQV7" s="28"/>
      <c r="VQW7" s="28"/>
      <c r="VQX7" s="28"/>
      <c r="VQY7" s="28"/>
      <c r="VQZ7" s="28"/>
      <c r="VRA7" s="28"/>
      <c r="VRB7" s="28"/>
      <c r="VRC7" s="325"/>
      <c r="VRD7" s="325"/>
      <c r="VRE7" s="28"/>
      <c r="VRF7" s="28"/>
      <c r="VRG7" s="28"/>
      <c r="VRH7" s="28"/>
      <c r="VRI7" s="28"/>
      <c r="VRJ7" s="28"/>
      <c r="VRK7" s="28"/>
      <c r="VRL7" s="28"/>
      <c r="VRM7" s="325"/>
      <c r="VRN7" s="325"/>
      <c r="VRO7" s="28"/>
      <c r="VRP7" s="28"/>
      <c r="VRQ7" s="28"/>
      <c r="VRR7" s="28"/>
      <c r="VRS7" s="28"/>
      <c r="VRT7" s="28"/>
      <c r="VRU7" s="28"/>
      <c r="VRV7" s="28"/>
      <c r="VRW7" s="325"/>
      <c r="VRX7" s="325"/>
      <c r="VRY7" s="28"/>
      <c r="VRZ7" s="28"/>
      <c r="VSA7" s="28"/>
      <c r="VSB7" s="28"/>
      <c r="VSC7" s="28"/>
      <c r="VSD7" s="28"/>
      <c r="VSE7" s="28"/>
      <c r="VSF7" s="28"/>
      <c r="VSG7" s="325"/>
      <c r="VSH7" s="325"/>
      <c r="VSI7" s="28"/>
      <c r="VSJ7" s="28"/>
      <c r="VSK7" s="28"/>
      <c r="VSL7" s="28"/>
      <c r="VSM7" s="28"/>
      <c r="VSN7" s="28"/>
      <c r="VSO7" s="28"/>
      <c r="VSP7" s="28"/>
      <c r="VSQ7" s="325"/>
      <c r="VSR7" s="325"/>
      <c r="VSS7" s="28"/>
      <c r="VST7" s="28"/>
      <c r="VSU7" s="28"/>
      <c r="VSV7" s="28"/>
      <c r="VSW7" s="28"/>
      <c r="VSX7" s="28"/>
      <c r="VSY7" s="28"/>
      <c r="VSZ7" s="28"/>
      <c r="VTA7" s="325"/>
      <c r="VTB7" s="325"/>
      <c r="VTC7" s="28"/>
      <c r="VTD7" s="28"/>
      <c r="VTE7" s="28"/>
      <c r="VTF7" s="28"/>
      <c r="VTG7" s="28"/>
      <c r="VTH7" s="28"/>
      <c r="VTI7" s="28"/>
      <c r="VTJ7" s="28"/>
      <c r="VTK7" s="325"/>
      <c r="VTL7" s="325"/>
      <c r="VTM7" s="28"/>
      <c r="VTN7" s="28"/>
      <c r="VTO7" s="28"/>
      <c r="VTP7" s="28"/>
      <c r="VTQ7" s="28"/>
      <c r="VTR7" s="28"/>
      <c r="VTS7" s="28"/>
      <c r="VTT7" s="28"/>
      <c r="VTU7" s="325"/>
      <c r="VTV7" s="325"/>
      <c r="VTW7" s="28"/>
      <c r="VTX7" s="28"/>
      <c r="VTY7" s="28"/>
      <c r="VTZ7" s="28"/>
      <c r="VUA7" s="28"/>
      <c r="VUB7" s="28"/>
      <c r="VUC7" s="28"/>
      <c r="VUD7" s="28"/>
      <c r="VUE7" s="325"/>
      <c r="VUF7" s="325"/>
      <c r="VUG7" s="28"/>
      <c r="VUH7" s="28"/>
      <c r="VUI7" s="28"/>
      <c r="VUJ7" s="28"/>
      <c r="VUK7" s="28"/>
      <c r="VUL7" s="28"/>
      <c r="VUM7" s="28"/>
      <c r="VUN7" s="28"/>
      <c r="VUO7" s="325"/>
      <c r="VUP7" s="325"/>
      <c r="VUQ7" s="28"/>
      <c r="VUR7" s="28"/>
      <c r="VUS7" s="28"/>
      <c r="VUT7" s="28"/>
      <c r="VUU7" s="28"/>
      <c r="VUV7" s="28"/>
      <c r="VUW7" s="28"/>
      <c r="VUX7" s="28"/>
      <c r="VUY7" s="325"/>
      <c r="VUZ7" s="325"/>
      <c r="VVA7" s="28"/>
      <c r="VVB7" s="28"/>
      <c r="VVC7" s="28"/>
      <c r="VVD7" s="28"/>
      <c r="VVE7" s="28"/>
      <c r="VVF7" s="28"/>
      <c r="VVG7" s="28"/>
      <c r="VVH7" s="28"/>
      <c r="VVI7" s="325"/>
      <c r="VVJ7" s="325"/>
      <c r="VVK7" s="28"/>
      <c r="VVL7" s="28"/>
      <c r="VVM7" s="28"/>
      <c r="VVN7" s="28"/>
      <c r="VVO7" s="28"/>
      <c r="VVP7" s="28"/>
      <c r="VVQ7" s="28"/>
      <c r="VVR7" s="28"/>
      <c r="VVS7" s="325"/>
      <c r="VVT7" s="325"/>
      <c r="VVU7" s="28"/>
      <c r="VVV7" s="28"/>
      <c r="VVW7" s="28"/>
      <c r="VVX7" s="28"/>
      <c r="VVY7" s="28"/>
      <c r="VVZ7" s="28"/>
      <c r="VWA7" s="28"/>
      <c r="VWB7" s="28"/>
      <c r="VWC7" s="325"/>
      <c r="VWD7" s="325"/>
      <c r="VWE7" s="28"/>
      <c r="VWF7" s="28"/>
      <c r="VWG7" s="28"/>
      <c r="VWH7" s="28"/>
      <c r="VWI7" s="28"/>
      <c r="VWJ7" s="28"/>
      <c r="VWK7" s="28"/>
      <c r="VWL7" s="28"/>
      <c r="VWM7" s="325"/>
      <c r="VWN7" s="325"/>
      <c r="VWO7" s="28"/>
      <c r="VWP7" s="28"/>
      <c r="VWQ7" s="28"/>
      <c r="VWR7" s="28"/>
      <c r="VWS7" s="28"/>
      <c r="VWT7" s="28"/>
      <c r="VWU7" s="28"/>
      <c r="VWV7" s="28"/>
      <c r="VWW7" s="325"/>
      <c r="VWX7" s="325"/>
      <c r="VWY7" s="28"/>
      <c r="VWZ7" s="28"/>
      <c r="VXA7" s="28"/>
      <c r="VXB7" s="28"/>
      <c r="VXC7" s="28"/>
      <c r="VXD7" s="28"/>
      <c r="VXE7" s="28"/>
      <c r="VXF7" s="28"/>
      <c r="VXG7" s="325"/>
      <c r="VXH7" s="325"/>
      <c r="VXI7" s="28"/>
      <c r="VXJ7" s="28"/>
      <c r="VXK7" s="28"/>
      <c r="VXL7" s="28"/>
      <c r="VXM7" s="28"/>
      <c r="VXN7" s="28"/>
      <c r="VXO7" s="28"/>
      <c r="VXP7" s="28"/>
      <c r="VXQ7" s="325"/>
      <c r="VXR7" s="325"/>
      <c r="VXS7" s="28"/>
      <c r="VXT7" s="28"/>
      <c r="VXU7" s="28"/>
      <c r="VXV7" s="28"/>
      <c r="VXW7" s="28"/>
      <c r="VXX7" s="28"/>
      <c r="VXY7" s="28"/>
      <c r="VXZ7" s="28"/>
      <c r="VYA7" s="325"/>
      <c r="VYB7" s="325"/>
      <c r="VYC7" s="28"/>
      <c r="VYD7" s="28"/>
      <c r="VYE7" s="28"/>
      <c r="VYF7" s="28"/>
      <c r="VYG7" s="28"/>
      <c r="VYH7" s="28"/>
      <c r="VYI7" s="28"/>
      <c r="VYJ7" s="28"/>
      <c r="VYK7" s="325"/>
      <c r="VYL7" s="325"/>
      <c r="VYM7" s="28"/>
      <c r="VYN7" s="28"/>
      <c r="VYO7" s="28"/>
      <c r="VYP7" s="28"/>
      <c r="VYQ7" s="28"/>
      <c r="VYR7" s="28"/>
      <c r="VYS7" s="28"/>
      <c r="VYT7" s="28"/>
      <c r="VYU7" s="325"/>
      <c r="VYV7" s="325"/>
      <c r="VYW7" s="28"/>
      <c r="VYX7" s="28"/>
      <c r="VYY7" s="28"/>
      <c r="VYZ7" s="28"/>
      <c r="VZA7" s="28"/>
      <c r="VZB7" s="28"/>
      <c r="VZC7" s="28"/>
      <c r="VZD7" s="28"/>
      <c r="VZE7" s="325"/>
      <c r="VZF7" s="325"/>
      <c r="VZG7" s="28"/>
      <c r="VZH7" s="28"/>
      <c r="VZI7" s="28"/>
      <c r="VZJ7" s="28"/>
      <c r="VZK7" s="28"/>
      <c r="VZL7" s="28"/>
      <c r="VZM7" s="28"/>
      <c r="VZN7" s="28"/>
      <c r="VZO7" s="325"/>
      <c r="VZP7" s="325"/>
      <c r="VZQ7" s="28"/>
      <c r="VZR7" s="28"/>
      <c r="VZS7" s="28"/>
      <c r="VZT7" s="28"/>
      <c r="VZU7" s="28"/>
      <c r="VZV7" s="28"/>
      <c r="VZW7" s="28"/>
      <c r="VZX7" s="28"/>
      <c r="VZY7" s="325"/>
      <c r="VZZ7" s="325"/>
      <c r="WAA7" s="28"/>
      <c r="WAB7" s="28"/>
      <c r="WAC7" s="28"/>
      <c r="WAD7" s="28"/>
      <c r="WAE7" s="28"/>
      <c r="WAF7" s="28"/>
      <c r="WAG7" s="28"/>
      <c r="WAH7" s="28"/>
      <c r="WAI7" s="325"/>
      <c r="WAJ7" s="325"/>
      <c r="WAK7" s="28"/>
      <c r="WAL7" s="28"/>
      <c r="WAM7" s="28"/>
      <c r="WAN7" s="28"/>
      <c r="WAO7" s="28"/>
      <c r="WAP7" s="28"/>
      <c r="WAQ7" s="28"/>
      <c r="WAR7" s="28"/>
      <c r="WAS7" s="325"/>
      <c r="WAT7" s="325"/>
      <c r="WAU7" s="28"/>
      <c r="WAV7" s="28"/>
      <c r="WAW7" s="28"/>
      <c r="WAX7" s="28"/>
      <c r="WAY7" s="28"/>
      <c r="WAZ7" s="28"/>
      <c r="WBA7" s="28"/>
      <c r="WBB7" s="28"/>
      <c r="WBC7" s="325"/>
      <c r="WBD7" s="325"/>
      <c r="WBE7" s="28"/>
      <c r="WBF7" s="28"/>
      <c r="WBG7" s="28"/>
      <c r="WBH7" s="28"/>
      <c r="WBI7" s="28"/>
      <c r="WBJ7" s="28"/>
      <c r="WBK7" s="28"/>
      <c r="WBL7" s="28"/>
      <c r="WBM7" s="325"/>
      <c r="WBN7" s="325"/>
      <c r="WBO7" s="28"/>
      <c r="WBP7" s="28"/>
      <c r="WBQ7" s="28"/>
      <c r="WBR7" s="28"/>
      <c r="WBS7" s="28"/>
      <c r="WBT7" s="28"/>
      <c r="WBU7" s="28"/>
      <c r="WBV7" s="28"/>
      <c r="WBW7" s="325"/>
      <c r="WBX7" s="325"/>
      <c r="WBY7" s="28"/>
      <c r="WBZ7" s="28"/>
      <c r="WCA7" s="28"/>
      <c r="WCB7" s="28"/>
      <c r="WCC7" s="28"/>
      <c r="WCD7" s="28"/>
      <c r="WCE7" s="28"/>
      <c r="WCF7" s="28"/>
      <c r="WCG7" s="325"/>
      <c r="WCH7" s="325"/>
      <c r="WCI7" s="28"/>
      <c r="WCJ7" s="28"/>
      <c r="WCK7" s="28"/>
      <c r="WCL7" s="28"/>
      <c r="WCM7" s="28"/>
      <c r="WCN7" s="28"/>
      <c r="WCO7" s="28"/>
      <c r="WCP7" s="28"/>
      <c r="WCQ7" s="325"/>
      <c r="WCR7" s="325"/>
      <c r="WCS7" s="28"/>
      <c r="WCT7" s="28"/>
      <c r="WCU7" s="28"/>
      <c r="WCV7" s="28"/>
      <c r="WCW7" s="28"/>
      <c r="WCX7" s="28"/>
      <c r="WCY7" s="28"/>
      <c r="WCZ7" s="28"/>
      <c r="WDA7" s="325"/>
      <c r="WDB7" s="325"/>
      <c r="WDC7" s="28"/>
      <c r="WDD7" s="28"/>
      <c r="WDE7" s="28"/>
      <c r="WDF7" s="28"/>
      <c r="WDG7" s="28"/>
      <c r="WDH7" s="28"/>
      <c r="WDI7" s="28"/>
      <c r="WDJ7" s="28"/>
      <c r="WDK7" s="325"/>
      <c r="WDL7" s="325"/>
      <c r="WDM7" s="28"/>
      <c r="WDN7" s="28"/>
      <c r="WDO7" s="28"/>
      <c r="WDP7" s="28"/>
      <c r="WDQ7" s="28"/>
      <c r="WDR7" s="28"/>
      <c r="WDS7" s="28"/>
      <c r="WDT7" s="28"/>
      <c r="WDU7" s="325"/>
      <c r="WDV7" s="325"/>
      <c r="WDW7" s="28"/>
      <c r="WDX7" s="28"/>
      <c r="WDY7" s="28"/>
      <c r="WDZ7" s="28"/>
      <c r="WEA7" s="28"/>
      <c r="WEB7" s="28"/>
      <c r="WEC7" s="28"/>
      <c r="WED7" s="28"/>
      <c r="WEE7" s="325"/>
      <c r="WEF7" s="325"/>
      <c r="WEG7" s="28"/>
      <c r="WEH7" s="28"/>
      <c r="WEI7" s="28"/>
      <c r="WEJ7" s="28"/>
      <c r="WEK7" s="28"/>
      <c r="WEL7" s="28"/>
      <c r="WEM7" s="28"/>
      <c r="WEN7" s="28"/>
      <c r="WEO7" s="325"/>
      <c r="WEP7" s="325"/>
      <c r="WEQ7" s="28"/>
      <c r="WER7" s="28"/>
      <c r="WES7" s="28"/>
      <c r="WET7" s="28"/>
      <c r="WEU7" s="28"/>
      <c r="WEV7" s="28"/>
      <c r="WEW7" s="28"/>
      <c r="WEX7" s="28"/>
      <c r="WEY7" s="325"/>
      <c r="WEZ7" s="325"/>
      <c r="WFA7" s="28"/>
      <c r="WFB7" s="28"/>
      <c r="WFC7" s="28"/>
      <c r="WFD7" s="28"/>
      <c r="WFE7" s="28"/>
      <c r="WFF7" s="28"/>
      <c r="WFG7" s="28"/>
      <c r="WFH7" s="28"/>
      <c r="WFI7" s="325"/>
      <c r="WFJ7" s="325"/>
      <c r="WFK7" s="28"/>
      <c r="WFL7" s="28"/>
      <c r="WFM7" s="28"/>
      <c r="WFN7" s="28"/>
      <c r="WFO7" s="28"/>
      <c r="WFP7" s="28"/>
      <c r="WFQ7" s="28"/>
      <c r="WFR7" s="28"/>
      <c r="WFS7" s="325"/>
      <c r="WFT7" s="325"/>
      <c r="WFU7" s="28"/>
      <c r="WFV7" s="28"/>
      <c r="WFW7" s="28"/>
      <c r="WFX7" s="28"/>
      <c r="WFY7" s="28"/>
      <c r="WFZ7" s="28"/>
      <c r="WGA7" s="28"/>
      <c r="WGB7" s="28"/>
      <c r="WGC7" s="325"/>
      <c r="WGD7" s="325"/>
      <c r="WGE7" s="28"/>
      <c r="WGF7" s="28"/>
      <c r="WGG7" s="28"/>
      <c r="WGH7" s="28"/>
      <c r="WGI7" s="28"/>
      <c r="WGJ7" s="28"/>
      <c r="WGK7" s="28"/>
      <c r="WGL7" s="28"/>
      <c r="WGM7" s="325"/>
      <c r="WGN7" s="325"/>
      <c r="WGO7" s="28"/>
      <c r="WGP7" s="28"/>
      <c r="WGQ7" s="28"/>
      <c r="WGR7" s="28"/>
      <c r="WGS7" s="28"/>
      <c r="WGT7" s="28"/>
      <c r="WGU7" s="28"/>
      <c r="WGV7" s="28"/>
      <c r="WGW7" s="325"/>
      <c r="WGX7" s="325"/>
      <c r="WGY7" s="28"/>
      <c r="WGZ7" s="28"/>
      <c r="WHA7" s="28"/>
      <c r="WHB7" s="28"/>
      <c r="WHC7" s="28"/>
      <c r="WHD7" s="28"/>
      <c r="WHE7" s="28"/>
      <c r="WHF7" s="28"/>
      <c r="WHG7" s="325"/>
      <c r="WHH7" s="325"/>
      <c r="WHI7" s="28"/>
      <c r="WHJ7" s="28"/>
      <c r="WHK7" s="28"/>
      <c r="WHL7" s="28"/>
      <c r="WHM7" s="28"/>
      <c r="WHN7" s="28"/>
      <c r="WHO7" s="28"/>
      <c r="WHP7" s="28"/>
      <c r="WHQ7" s="325"/>
      <c r="WHR7" s="325"/>
      <c r="WHS7" s="28"/>
      <c r="WHT7" s="28"/>
      <c r="WHU7" s="28"/>
      <c r="WHV7" s="28"/>
      <c r="WHW7" s="28"/>
      <c r="WHX7" s="28"/>
      <c r="WHY7" s="28"/>
      <c r="WHZ7" s="28"/>
      <c r="WIA7" s="325"/>
      <c r="WIB7" s="325"/>
      <c r="WIC7" s="28"/>
      <c r="WID7" s="28"/>
      <c r="WIE7" s="28"/>
      <c r="WIF7" s="28"/>
      <c r="WIG7" s="28"/>
      <c r="WIH7" s="28"/>
      <c r="WII7" s="28"/>
      <c r="WIJ7" s="28"/>
      <c r="WIK7" s="325"/>
      <c r="WIL7" s="325"/>
      <c r="WIM7" s="28"/>
      <c r="WIN7" s="28"/>
      <c r="WIO7" s="28"/>
      <c r="WIP7" s="28"/>
      <c r="WIQ7" s="28"/>
      <c r="WIR7" s="28"/>
      <c r="WIS7" s="28"/>
      <c r="WIT7" s="28"/>
      <c r="WIU7" s="325"/>
      <c r="WIV7" s="325"/>
      <c r="WIW7" s="28"/>
      <c r="WIX7" s="28"/>
      <c r="WIY7" s="28"/>
      <c r="WIZ7" s="28"/>
      <c r="WJA7" s="28"/>
      <c r="WJB7" s="28"/>
      <c r="WJC7" s="28"/>
      <c r="WJD7" s="28"/>
      <c r="WJE7" s="325"/>
      <c r="WJF7" s="325"/>
      <c r="WJG7" s="28"/>
      <c r="WJH7" s="28"/>
      <c r="WJI7" s="28"/>
      <c r="WJJ7" s="28"/>
      <c r="WJK7" s="28"/>
      <c r="WJL7" s="28"/>
      <c r="WJM7" s="28"/>
      <c r="WJN7" s="28"/>
      <c r="WJO7" s="325"/>
      <c r="WJP7" s="325"/>
      <c r="WJQ7" s="28"/>
      <c r="WJR7" s="28"/>
      <c r="WJS7" s="28"/>
      <c r="WJT7" s="28"/>
      <c r="WJU7" s="28"/>
      <c r="WJV7" s="28"/>
      <c r="WJW7" s="28"/>
      <c r="WJX7" s="28"/>
      <c r="WJY7" s="325"/>
      <c r="WJZ7" s="325"/>
      <c r="WKA7" s="28"/>
      <c r="WKB7" s="28"/>
      <c r="WKC7" s="28"/>
      <c r="WKD7" s="28"/>
      <c r="WKE7" s="28"/>
      <c r="WKF7" s="28"/>
      <c r="WKG7" s="28"/>
      <c r="WKH7" s="28"/>
      <c r="WKI7" s="325"/>
      <c r="WKJ7" s="325"/>
      <c r="WKK7" s="28"/>
      <c r="WKL7" s="28"/>
      <c r="WKM7" s="28"/>
      <c r="WKN7" s="28"/>
      <c r="WKO7" s="28"/>
      <c r="WKP7" s="28"/>
      <c r="WKQ7" s="28"/>
      <c r="WKR7" s="28"/>
      <c r="WKS7" s="325"/>
      <c r="WKT7" s="325"/>
      <c r="WKU7" s="28"/>
      <c r="WKV7" s="28"/>
      <c r="WKW7" s="28"/>
      <c r="WKX7" s="28"/>
      <c r="WKY7" s="28"/>
      <c r="WKZ7" s="28"/>
      <c r="WLA7" s="28"/>
      <c r="WLB7" s="28"/>
      <c r="WLC7" s="325"/>
      <c r="WLD7" s="325"/>
      <c r="WLE7" s="28"/>
      <c r="WLF7" s="28"/>
      <c r="WLG7" s="28"/>
      <c r="WLH7" s="28"/>
      <c r="WLI7" s="28"/>
      <c r="WLJ7" s="28"/>
      <c r="WLK7" s="28"/>
      <c r="WLL7" s="28"/>
      <c r="WLM7" s="325"/>
      <c r="WLN7" s="325"/>
      <c r="WLO7" s="28"/>
      <c r="WLP7" s="28"/>
      <c r="WLQ7" s="28"/>
      <c r="WLR7" s="28"/>
      <c r="WLS7" s="28"/>
      <c r="WLT7" s="28"/>
      <c r="WLU7" s="28"/>
      <c r="WLV7" s="28"/>
      <c r="WLW7" s="325"/>
      <c r="WLX7" s="325"/>
      <c r="WLY7" s="28"/>
      <c r="WLZ7" s="28"/>
      <c r="WMA7" s="28"/>
      <c r="WMB7" s="28"/>
      <c r="WMC7" s="28"/>
      <c r="WMD7" s="28"/>
      <c r="WME7" s="28"/>
      <c r="WMF7" s="28"/>
      <c r="WMG7" s="325"/>
      <c r="WMH7" s="325"/>
      <c r="WMI7" s="28"/>
      <c r="WMJ7" s="28"/>
      <c r="WMK7" s="28"/>
      <c r="WML7" s="28"/>
      <c r="WMM7" s="28"/>
      <c r="WMN7" s="28"/>
      <c r="WMO7" s="28"/>
      <c r="WMP7" s="28"/>
      <c r="WMQ7" s="325"/>
      <c r="WMR7" s="325"/>
      <c r="WMS7" s="28"/>
      <c r="WMT7" s="28"/>
      <c r="WMU7" s="28"/>
      <c r="WMV7" s="28"/>
      <c r="WMW7" s="28"/>
      <c r="WMX7" s="28"/>
      <c r="WMY7" s="28"/>
      <c r="WMZ7" s="28"/>
      <c r="WNA7" s="325"/>
      <c r="WNB7" s="325"/>
      <c r="WNC7" s="28"/>
      <c r="WND7" s="28"/>
      <c r="WNE7" s="28"/>
      <c r="WNF7" s="28"/>
      <c r="WNG7" s="28"/>
      <c r="WNH7" s="28"/>
      <c r="WNI7" s="28"/>
      <c r="WNJ7" s="28"/>
      <c r="WNK7" s="325"/>
      <c r="WNL7" s="325"/>
      <c r="WNM7" s="28"/>
      <c r="WNN7" s="28"/>
      <c r="WNO7" s="28"/>
      <c r="WNP7" s="28"/>
      <c r="WNQ7" s="28"/>
      <c r="WNR7" s="28"/>
      <c r="WNS7" s="28"/>
      <c r="WNT7" s="28"/>
      <c r="WNU7" s="325"/>
      <c r="WNV7" s="325"/>
      <c r="WNW7" s="28"/>
      <c r="WNX7" s="28"/>
      <c r="WNY7" s="28"/>
      <c r="WNZ7" s="28"/>
      <c r="WOA7" s="28"/>
      <c r="WOB7" s="28"/>
      <c r="WOC7" s="28"/>
      <c r="WOD7" s="28"/>
      <c r="WOE7" s="325"/>
      <c r="WOF7" s="325"/>
      <c r="WOG7" s="28"/>
      <c r="WOH7" s="28"/>
      <c r="WOI7" s="28"/>
      <c r="WOJ7" s="28"/>
      <c r="WOK7" s="28"/>
      <c r="WOL7" s="28"/>
      <c r="WOM7" s="28"/>
      <c r="WON7" s="28"/>
      <c r="WOO7" s="325"/>
      <c r="WOP7" s="325"/>
      <c r="WOQ7" s="28"/>
      <c r="WOR7" s="28"/>
      <c r="WOS7" s="28"/>
      <c r="WOT7" s="28"/>
      <c r="WOU7" s="28"/>
      <c r="WOV7" s="28"/>
      <c r="WOW7" s="28"/>
      <c r="WOX7" s="28"/>
      <c r="WOY7" s="325"/>
      <c r="WOZ7" s="325"/>
      <c r="WPA7" s="28"/>
      <c r="WPB7" s="28"/>
      <c r="WPC7" s="28"/>
      <c r="WPD7" s="28"/>
      <c r="WPE7" s="28"/>
      <c r="WPF7" s="28"/>
      <c r="WPG7" s="28"/>
      <c r="WPH7" s="28"/>
      <c r="WPI7" s="325"/>
      <c r="WPJ7" s="325"/>
      <c r="WPK7" s="28"/>
      <c r="WPL7" s="28"/>
      <c r="WPM7" s="28"/>
      <c r="WPN7" s="28"/>
      <c r="WPO7" s="28"/>
      <c r="WPP7" s="28"/>
      <c r="WPQ7" s="28"/>
      <c r="WPR7" s="28"/>
      <c r="WPS7" s="325"/>
      <c r="WPT7" s="325"/>
      <c r="WPU7" s="28"/>
      <c r="WPV7" s="28"/>
      <c r="WPW7" s="28"/>
      <c r="WPX7" s="28"/>
      <c r="WPY7" s="28"/>
      <c r="WPZ7" s="28"/>
      <c r="WQA7" s="28"/>
      <c r="WQB7" s="28"/>
      <c r="WQC7" s="325"/>
      <c r="WQD7" s="325"/>
      <c r="WQE7" s="28"/>
      <c r="WQF7" s="28"/>
      <c r="WQG7" s="28"/>
      <c r="WQH7" s="28"/>
      <c r="WQI7" s="28"/>
      <c r="WQJ7" s="28"/>
      <c r="WQK7" s="28"/>
      <c r="WQL7" s="28"/>
      <c r="WQM7" s="325"/>
      <c r="WQN7" s="325"/>
      <c r="WQO7" s="28"/>
      <c r="WQP7" s="28"/>
      <c r="WQQ7" s="28"/>
      <c r="WQR7" s="28"/>
      <c r="WQS7" s="28"/>
      <c r="WQT7" s="28"/>
      <c r="WQU7" s="28"/>
      <c r="WQV7" s="28"/>
      <c r="WQW7" s="325"/>
      <c r="WQX7" s="325"/>
      <c r="WQY7" s="28"/>
      <c r="WQZ7" s="28"/>
      <c r="WRA7" s="28"/>
      <c r="WRB7" s="28"/>
      <c r="WRC7" s="28"/>
      <c r="WRD7" s="28"/>
      <c r="WRE7" s="28"/>
      <c r="WRF7" s="28"/>
      <c r="WRG7" s="325"/>
      <c r="WRH7" s="325"/>
      <c r="WRI7" s="28"/>
      <c r="WRJ7" s="28"/>
      <c r="WRK7" s="28"/>
      <c r="WRL7" s="28"/>
      <c r="WRM7" s="28"/>
      <c r="WRN7" s="28"/>
      <c r="WRO7" s="28"/>
      <c r="WRP7" s="28"/>
      <c r="WRQ7" s="325"/>
      <c r="WRR7" s="325"/>
      <c r="WRS7" s="28"/>
      <c r="WRT7" s="28"/>
      <c r="WRU7" s="28"/>
      <c r="WRV7" s="28"/>
      <c r="WRW7" s="28"/>
      <c r="WRX7" s="28"/>
      <c r="WRY7" s="28"/>
      <c r="WRZ7" s="28"/>
      <c r="WSA7" s="325"/>
      <c r="WSB7" s="325"/>
      <c r="WSC7" s="28"/>
      <c r="WSD7" s="28"/>
      <c r="WSE7" s="28"/>
      <c r="WSF7" s="28"/>
      <c r="WSG7" s="28"/>
      <c r="WSH7" s="28"/>
      <c r="WSI7" s="28"/>
      <c r="WSJ7" s="28"/>
      <c r="WSK7" s="325"/>
      <c r="WSL7" s="325"/>
      <c r="WSM7" s="28"/>
      <c r="WSN7" s="28"/>
      <c r="WSO7" s="28"/>
      <c r="WSP7" s="28"/>
      <c r="WSQ7" s="28"/>
      <c r="WSR7" s="28"/>
      <c r="WSS7" s="28"/>
      <c r="WST7" s="28"/>
      <c r="WSU7" s="325"/>
      <c r="WSV7" s="325"/>
      <c r="WSW7" s="28"/>
      <c r="WSX7" s="28"/>
      <c r="WSY7" s="28"/>
      <c r="WSZ7" s="28"/>
      <c r="WTA7" s="28"/>
      <c r="WTB7" s="28"/>
      <c r="WTC7" s="28"/>
      <c r="WTD7" s="28"/>
      <c r="WTE7" s="325"/>
      <c r="WTF7" s="325"/>
      <c r="WTG7" s="28"/>
      <c r="WTH7" s="28"/>
      <c r="WTI7" s="28"/>
      <c r="WTJ7" s="28"/>
      <c r="WTK7" s="28"/>
      <c r="WTL7" s="28"/>
      <c r="WTM7" s="28"/>
      <c r="WTN7" s="28"/>
      <c r="WTO7" s="325"/>
      <c r="WTP7" s="325"/>
      <c r="WTQ7" s="28"/>
      <c r="WTR7" s="28"/>
      <c r="WTS7" s="28"/>
      <c r="WTT7" s="28"/>
      <c r="WTU7" s="28"/>
      <c r="WTV7" s="28"/>
      <c r="WTW7" s="28"/>
      <c r="WTX7" s="28"/>
      <c r="WTY7" s="325"/>
      <c r="WTZ7" s="325"/>
      <c r="WUA7" s="28"/>
      <c r="WUB7" s="28"/>
      <c r="WUC7" s="28"/>
      <c r="WUD7" s="28"/>
      <c r="WUE7" s="28"/>
      <c r="WUF7" s="28"/>
      <c r="WUG7" s="28"/>
      <c r="WUH7" s="28"/>
      <c r="WUI7" s="325"/>
      <c r="WUJ7" s="325"/>
      <c r="WUK7" s="28"/>
      <c r="WUL7" s="28"/>
      <c r="WUM7" s="28"/>
      <c r="WUN7" s="28"/>
      <c r="WUO7" s="28"/>
      <c r="WUP7" s="28"/>
      <c r="WUQ7" s="28"/>
      <c r="WUR7" s="28"/>
      <c r="WUS7" s="325"/>
      <c r="WUT7" s="325"/>
      <c r="WUU7" s="28"/>
      <c r="WUV7" s="28"/>
      <c r="WUW7" s="28"/>
      <c r="WUX7" s="28"/>
      <c r="WUY7" s="28"/>
      <c r="WUZ7" s="28"/>
      <c r="WVA7" s="28"/>
      <c r="WVB7" s="28"/>
      <c r="WVC7" s="325"/>
      <c r="WVD7" s="325"/>
      <c r="WVE7" s="28"/>
      <c r="WVF7" s="28"/>
      <c r="WVG7" s="28"/>
      <c r="WVH7" s="28"/>
      <c r="WVI7" s="28"/>
      <c r="WVJ7" s="28"/>
      <c r="WVK7" s="28"/>
      <c r="WVL7" s="28"/>
      <c r="WVM7" s="325"/>
      <c r="WVN7" s="325"/>
      <c r="WVO7" s="28"/>
      <c r="WVP7" s="28"/>
      <c r="WVQ7" s="28"/>
      <c r="WVR7" s="28"/>
      <c r="WVS7" s="28"/>
      <c r="WVT7" s="28"/>
      <c r="WVU7" s="28"/>
      <c r="WVV7" s="28"/>
      <c r="WVW7" s="325"/>
      <c r="WVX7" s="325"/>
      <c r="WVY7" s="28"/>
      <c r="WVZ7" s="28"/>
      <c r="WWA7" s="28"/>
      <c r="WWB7" s="28"/>
      <c r="WWC7" s="28"/>
      <c r="WWD7" s="28"/>
      <c r="WWE7" s="28"/>
      <c r="WWF7" s="28"/>
      <c r="WWG7" s="325"/>
      <c r="WWH7" s="325"/>
      <c r="WWI7" s="28"/>
      <c r="WWJ7" s="28"/>
      <c r="WWK7" s="28"/>
      <c r="WWL7" s="28"/>
      <c r="WWM7" s="28"/>
      <c r="WWN7" s="28"/>
      <c r="WWO7" s="28"/>
      <c r="WWP7" s="28"/>
      <c r="WWQ7" s="325"/>
      <c r="WWR7" s="325"/>
      <c r="WWS7" s="28"/>
      <c r="WWT7" s="28"/>
      <c r="WWU7" s="28"/>
      <c r="WWV7" s="28"/>
      <c r="WWW7" s="28"/>
      <c r="WWX7" s="28"/>
      <c r="WWY7" s="28"/>
      <c r="WWZ7" s="28"/>
      <c r="WXA7" s="325"/>
      <c r="WXB7" s="325"/>
      <c r="WXC7" s="28"/>
      <c r="WXD7" s="28"/>
      <c r="WXE7" s="28"/>
      <c r="WXF7" s="28"/>
      <c r="WXG7" s="28"/>
      <c r="WXH7" s="28"/>
      <c r="WXI7" s="28"/>
      <c r="WXJ7" s="28"/>
      <c r="WXK7" s="325"/>
      <c r="WXL7" s="325"/>
      <c r="WXM7" s="28"/>
      <c r="WXN7" s="28"/>
      <c r="WXO7" s="28"/>
      <c r="WXP7" s="28"/>
      <c r="WXQ7" s="28"/>
      <c r="WXR7" s="28"/>
      <c r="WXS7" s="28"/>
      <c r="WXT7" s="28"/>
      <c r="WXU7" s="325"/>
      <c r="WXV7" s="325"/>
      <c r="WXW7" s="28"/>
      <c r="WXX7" s="28"/>
      <c r="WXY7" s="28"/>
      <c r="WXZ7" s="28"/>
      <c r="WYA7" s="28"/>
      <c r="WYB7" s="28"/>
      <c r="WYC7" s="28"/>
      <c r="WYD7" s="28"/>
      <c r="WYE7" s="325"/>
      <c r="WYF7" s="325"/>
      <c r="WYG7" s="28"/>
      <c r="WYH7" s="28"/>
      <c r="WYI7" s="28"/>
      <c r="WYJ7" s="28"/>
      <c r="WYK7" s="28"/>
      <c r="WYL7" s="28"/>
      <c r="WYM7" s="28"/>
      <c r="WYN7" s="28"/>
      <c r="WYO7" s="325"/>
      <c r="WYP7" s="325"/>
      <c r="WYQ7" s="28"/>
      <c r="WYR7" s="28"/>
      <c r="WYS7" s="28"/>
      <c r="WYT7" s="28"/>
      <c r="WYU7" s="28"/>
      <c r="WYV7" s="28"/>
      <c r="WYW7" s="28"/>
      <c r="WYX7" s="28"/>
      <c r="WYY7" s="325"/>
      <c r="WYZ7" s="325"/>
      <c r="WZA7" s="28"/>
      <c r="WZB7" s="28"/>
      <c r="WZC7" s="28"/>
      <c r="WZD7" s="28"/>
      <c r="WZE7" s="28"/>
      <c r="WZF7" s="28"/>
      <c r="WZG7" s="28"/>
      <c r="WZH7" s="28"/>
      <c r="WZI7" s="325"/>
      <c r="WZJ7" s="325"/>
      <c r="WZK7" s="28"/>
      <c r="WZL7" s="28"/>
      <c r="WZM7" s="28"/>
      <c r="WZN7" s="28"/>
      <c r="WZO7" s="28"/>
      <c r="WZP7" s="28"/>
      <c r="WZQ7" s="28"/>
      <c r="WZR7" s="28"/>
      <c r="WZS7" s="325"/>
      <c r="WZT7" s="325"/>
      <c r="WZU7" s="28"/>
      <c r="WZV7" s="28"/>
      <c r="WZW7" s="28"/>
      <c r="WZX7" s="28"/>
      <c r="WZY7" s="28"/>
      <c r="WZZ7" s="28"/>
      <c r="XAA7" s="28"/>
      <c r="XAB7" s="28"/>
      <c r="XAC7" s="325"/>
      <c r="XAD7" s="325"/>
      <c r="XAE7" s="28"/>
      <c r="XAF7" s="28"/>
      <c r="XAG7" s="28"/>
      <c r="XAH7" s="28"/>
      <c r="XAI7" s="28"/>
      <c r="XAJ7" s="28"/>
      <c r="XAK7" s="28"/>
      <c r="XAL7" s="28"/>
      <c r="XAM7" s="325"/>
      <c r="XAN7" s="325"/>
      <c r="XAO7" s="28"/>
      <c r="XAP7" s="28"/>
      <c r="XAQ7" s="28"/>
      <c r="XAR7" s="28"/>
      <c r="XAS7" s="28"/>
      <c r="XAT7" s="28"/>
      <c r="XAU7" s="28"/>
      <c r="XAV7" s="28"/>
      <c r="XAW7" s="325"/>
      <c r="XAX7" s="325"/>
      <c r="XAY7" s="28"/>
      <c r="XAZ7" s="28"/>
      <c r="XBA7" s="28"/>
      <c r="XBB7" s="28"/>
      <c r="XBC7" s="28"/>
      <c r="XBD7" s="28"/>
      <c r="XBE7" s="28"/>
      <c r="XBF7" s="28"/>
      <c r="XBG7" s="325"/>
      <c r="XBH7" s="325"/>
      <c r="XBI7" s="28"/>
      <c r="XBJ7" s="28"/>
      <c r="XBK7" s="28"/>
      <c r="XBL7" s="28"/>
      <c r="XBM7" s="28"/>
      <c r="XBN7" s="28"/>
      <c r="XBO7" s="28"/>
      <c r="XBP7" s="28"/>
      <c r="XBQ7" s="325"/>
      <c r="XBR7" s="325"/>
      <c r="XBS7" s="28"/>
      <c r="XBT7" s="28"/>
      <c r="XBU7" s="28"/>
      <c r="XBV7" s="28"/>
      <c r="XBW7" s="28"/>
      <c r="XBX7" s="28"/>
      <c r="XBY7" s="28"/>
      <c r="XBZ7" s="28"/>
      <c r="XCA7" s="325"/>
      <c r="XCB7" s="325"/>
      <c r="XCC7" s="28"/>
      <c r="XCD7" s="28"/>
      <c r="XCE7" s="28"/>
      <c r="XCF7" s="28"/>
      <c r="XCG7" s="28"/>
      <c r="XCH7" s="28"/>
      <c r="XCI7" s="28"/>
      <c r="XCJ7" s="28"/>
      <c r="XCK7" s="325"/>
      <c r="XCL7" s="325"/>
      <c r="XCM7" s="28"/>
      <c r="XCN7" s="28"/>
      <c r="XCO7" s="28"/>
      <c r="XCP7" s="28"/>
      <c r="XCQ7" s="28"/>
      <c r="XCR7" s="28"/>
      <c r="XCS7" s="28"/>
      <c r="XCT7" s="28"/>
      <c r="XCU7" s="325"/>
      <c r="XCV7" s="325"/>
      <c r="XCW7" s="28"/>
      <c r="XCX7" s="28"/>
      <c r="XCY7" s="28"/>
      <c r="XCZ7" s="28"/>
      <c r="XDA7" s="28"/>
      <c r="XDB7" s="28"/>
      <c r="XDC7" s="28"/>
      <c r="XDD7" s="28"/>
      <c r="XDE7" s="325"/>
      <c r="XDF7" s="325"/>
      <c r="XDG7" s="28"/>
      <c r="XDH7" s="28"/>
      <c r="XDI7" s="28"/>
      <c r="XDJ7" s="28"/>
      <c r="XDK7" s="28"/>
      <c r="XDL7" s="28"/>
      <c r="XDM7" s="28"/>
      <c r="XDN7" s="28"/>
      <c r="XDO7" s="325"/>
      <c r="XDP7" s="325"/>
      <c r="XDQ7" s="28"/>
      <c r="XDR7" s="28"/>
      <c r="XDS7" s="28"/>
      <c r="XDT7" s="28"/>
      <c r="XDU7" s="28"/>
      <c r="XDV7" s="28"/>
      <c r="XDW7" s="28"/>
      <c r="XDX7" s="28"/>
      <c r="XDY7" s="325"/>
      <c r="XDZ7" s="325"/>
      <c r="XEA7" s="28"/>
      <c r="XEB7" s="28"/>
      <c r="XEC7" s="28"/>
      <c r="XED7" s="28"/>
      <c r="XEE7" s="28"/>
      <c r="XEF7" s="28"/>
      <c r="XEG7" s="28"/>
      <c r="XEH7" s="28"/>
      <c r="XEI7" s="325"/>
      <c r="XEJ7" s="325"/>
      <c r="XEK7" s="28"/>
      <c r="XEL7" s="28"/>
      <c r="XEM7" s="28"/>
      <c r="XEN7" s="28"/>
      <c r="XEO7" s="28"/>
      <c r="XEP7" s="28"/>
      <c r="XEQ7" s="28"/>
      <c r="XER7" s="28"/>
      <c r="XES7" s="325"/>
      <c r="XET7" s="325"/>
      <c r="XEU7" s="28"/>
      <c r="XEV7" s="28"/>
      <c r="XEW7" s="28"/>
      <c r="XEX7" s="28"/>
      <c r="XEY7" s="28"/>
      <c r="XEZ7" s="28"/>
      <c r="XFA7" s="28"/>
      <c r="XFB7" s="28"/>
      <c r="XFC7" s="325"/>
      <c r="XFD7" s="325"/>
    </row>
    <row r="8" spans="1:16384" s="77" customFormat="1" ht="30" customHeight="1" thickBot="1" x14ac:dyDescent="0.3">
      <c r="A8" s="322" t="s">
        <v>1263</v>
      </c>
      <c r="B8" s="322"/>
      <c r="C8" s="322"/>
      <c r="D8" s="322"/>
      <c r="E8" s="322"/>
      <c r="F8" s="322"/>
      <c r="G8" s="322"/>
      <c r="H8" s="322"/>
      <c r="I8" s="322"/>
      <c r="J8" s="322"/>
    </row>
    <row r="9" spans="1:16384" s="77" customFormat="1" ht="45" customHeight="1" thickBot="1" x14ac:dyDescent="0.3">
      <c r="A9" s="280"/>
      <c r="B9" s="280" t="s">
        <v>1264</v>
      </c>
      <c r="C9" s="321" t="s">
        <v>185</v>
      </c>
      <c r="D9" s="321"/>
      <c r="E9" s="23" t="s">
        <v>1265</v>
      </c>
      <c r="F9" s="34">
        <v>100006115</v>
      </c>
      <c r="G9" s="150">
        <v>26.51</v>
      </c>
      <c r="H9" s="98">
        <f>G9*(1-$H$3)*$H$5</f>
        <v>2651</v>
      </c>
      <c r="I9" s="186"/>
      <c r="J9" s="27">
        <f>H9*I9</f>
        <v>0</v>
      </c>
    </row>
    <row r="10" spans="1:16384" s="77" customFormat="1" ht="45" customHeight="1" thickBot="1" x14ac:dyDescent="0.3">
      <c r="A10" s="280"/>
      <c r="B10" s="280"/>
      <c r="C10" s="321" t="s">
        <v>186</v>
      </c>
      <c r="D10" s="321"/>
      <c r="E10" s="23" t="s">
        <v>1266</v>
      </c>
      <c r="F10" s="34">
        <v>100006226</v>
      </c>
      <c r="G10" s="150">
        <v>33.229999999999997</v>
      </c>
      <c r="H10" s="98">
        <f t="shared" ref="H10:H78" si="0">G10*(1-$H$3)*$H$5</f>
        <v>3322.9999999999995</v>
      </c>
      <c r="I10" s="186"/>
      <c r="J10" s="27">
        <f t="shared" ref="J10:J53" si="1">H10*I10</f>
        <v>0</v>
      </c>
    </row>
    <row r="11" spans="1:16384" s="24" customFormat="1" ht="6" customHeight="1" thickBot="1" x14ac:dyDescent="0.35">
      <c r="A11" s="284"/>
      <c r="B11" s="284"/>
      <c r="C11" s="284"/>
      <c r="D11" s="284"/>
      <c r="E11" s="284"/>
      <c r="F11" s="284"/>
      <c r="G11" s="284"/>
      <c r="H11" s="284"/>
      <c r="I11" s="284"/>
    </row>
    <row r="12" spans="1:16384" s="77" customFormat="1" ht="45" customHeight="1" thickBot="1" x14ac:dyDescent="0.3">
      <c r="A12" s="280"/>
      <c r="B12" s="280" t="s">
        <v>1267</v>
      </c>
      <c r="C12" s="321" t="s">
        <v>185</v>
      </c>
      <c r="D12" s="321"/>
      <c r="E12" s="23" t="s">
        <v>1268</v>
      </c>
      <c r="F12" s="34">
        <v>100003518</v>
      </c>
      <c r="G12" s="150">
        <v>26.51</v>
      </c>
      <c r="H12" s="98">
        <f t="shared" si="0"/>
        <v>2651</v>
      </c>
      <c r="I12" s="186"/>
      <c r="J12" s="27">
        <f t="shared" si="1"/>
        <v>0</v>
      </c>
    </row>
    <row r="13" spans="1:16384" s="77" customFormat="1" ht="45" customHeight="1" thickBot="1" x14ac:dyDescent="0.3">
      <c r="A13" s="280"/>
      <c r="B13" s="280"/>
      <c r="C13" s="321" t="s">
        <v>186</v>
      </c>
      <c r="D13" s="321"/>
      <c r="E13" s="23" t="s">
        <v>1269</v>
      </c>
      <c r="F13" s="34">
        <v>100005262</v>
      </c>
      <c r="G13" s="150">
        <v>33.229999999999997</v>
      </c>
      <c r="H13" s="98">
        <f t="shared" si="0"/>
        <v>3322.9999999999995</v>
      </c>
      <c r="I13" s="186"/>
      <c r="J13" s="27">
        <f t="shared" si="1"/>
        <v>0</v>
      </c>
    </row>
    <row r="14" spans="1:16384" s="24" customFormat="1" ht="6" customHeight="1" thickBot="1" x14ac:dyDescent="0.35">
      <c r="A14" s="284"/>
      <c r="B14" s="284"/>
      <c r="C14" s="284"/>
      <c r="D14" s="284"/>
      <c r="E14" s="284"/>
      <c r="F14" s="284"/>
      <c r="G14" s="284"/>
      <c r="H14" s="284"/>
      <c r="I14" s="284"/>
    </row>
    <row r="15" spans="1:16384" s="77" customFormat="1" ht="45" customHeight="1" thickBot="1" x14ac:dyDescent="0.3">
      <c r="A15" s="280"/>
      <c r="B15" s="280" t="s">
        <v>1270</v>
      </c>
      <c r="C15" s="321" t="s">
        <v>185</v>
      </c>
      <c r="D15" s="321"/>
      <c r="E15" s="23" t="s">
        <v>1271</v>
      </c>
      <c r="F15" s="23">
        <v>100032114</v>
      </c>
      <c r="G15" s="150">
        <v>32.97</v>
      </c>
      <c r="H15" s="98">
        <f t="shared" si="0"/>
        <v>3297</v>
      </c>
      <c r="I15" s="186"/>
      <c r="J15" s="27">
        <f t="shared" si="1"/>
        <v>0</v>
      </c>
    </row>
    <row r="16" spans="1:16384" s="77" customFormat="1" ht="45" customHeight="1" thickBot="1" x14ac:dyDescent="0.3">
      <c r="A16" s="280"/>
      <c r="B16" s="280"/>
      <c r="C16" s="321" t="s">
        <v>186</v>
      </c>
      <c r="D16" s="321"/>
      <c r="E16" s="23" t="s">
        <v>1272</v>
      </c>
      <c r="F16" s="23"/>
      <c r="G16" s="150">
        <v>53.07</v>
      </c>
      <c r="H16" s="98">
        <f t="shared" si="0"/>
        <v>5307</v>
      </c>
      <c r="I16" s="186"/>
      <c r="J16" s="27">
        <f t="shared" si="1"/>
        <v>0</v>
      </c>
    </row>
    <row r="17" spans="1:10" s="24" customFormat="1" ht="6" customHeight="1" thickBot="1" x14ac:dyDescent="0.35">
      <c r="A17" s="284"/>
      <c r="B17" s="284"/>
      <c r="C17" s="284"/>
      <c r="D17" s="284"/>
      <c r="E17" s="284"/>
      <c r="F17" s="284"/>
      <c r="G17" s="284"/>
      <c r="H17" s="284"/>
      <c r="I17" s="284"/>
    </row>
    <row r="18" spans="1:10" s="77" customFormat="1" ht="45" customHeight="1" thickBot="1" x14ac:dyDescent="0.3">
      <c r="A18" s="280"/>
      <c r="B18" s="280" t="s">
        <v>1273</v>
      </c>
      <c r="C18" s="321" t="s">
        <v>185</v>
      </c>
      <c r="D18" s="321"/>
      <c r="E18" s="23" t="s">
        <v>1274</v>
      </c>
      <c r="F18" s="34">
        <v>100003351</v>
      </c>
      <c r="G18" s="150">
        <v>28.75</v>
      </c>
      <c r="H18" s="98">
        <f t="shared" si="0"/>
        <v>2875</v>
      </c>
      <c r="I18" s="186"/>
      <c r="J18" s="27">
        <f t="shared" si="1"/>
        <v>0</v>
      </c>
    </row>
    <row r="19" spans="1:10" s="77" customFormat="1" ht="45" customHeight="1" thickBot="1" x14ac:dyDescent="0.3">
      <c r="A19" s="280"/>
      <c r="B19" s="280"/>
      <c r="C19" s="321" t="s">
        <v>186</v>
      </c>
      <c r="D19" s="321"/>
      <c r="E19" s="23" t="s">
        <v>1275</v>
      </c>
      <c r="F19" s="34">
        <v>100003352</v>
      </c>
      <c r="G19" s="150">
        <v>36.049999999999997</v>
      </c>
      <c r="H19" s="98">
        <f t="shared" si="0"/>
        <v>3604.9999999999995</v>
      </c>
      <c r="I19" s="186"/>
      <c r="J19" s="27">
        <f t="shared" si="1"/>
        <v>0</v>
      </c>
    </row>
    <row r="20" spans="1:10" s="24" customFormat="1" ht="6" customHeight="1" thickBot="1" x14ac:dyDescent="0.35">
      <c r="A20" s="284"/>
      <c r="B20" s="284"/>
      <c r="C20" s="284"/>
      <c r="D20" s="284"/>
      <c r="E20" s="284"/>
      <c r="F20" s="284"/>
      <c r="G20" s="284"/>
      <c r="H20" s="284"/>
      <c r="I20" s="284"/>
    </row>
    <row r="21" spans="1:10" s="77" customFormat="1" ht="45" customHeight="1" thickBot="1" x14ac:dyDescent="0.3">
      <c r="A21" s="280"/>
      <c r="B21" s="280" t="s">
        <v>1276</v>
      </c>
      <c r="C21" s="321" t="s">
        <v>185</v>
      </c>
      <c r="D21" s="321"/>
      <c r="E21" s="23" t="s">
        <v>1277</v>
      </c>
      <c r="F21" s="34">
        <v>100003353</v>
      </c>
      <c r="G21" s="150">
        <v>28.75</v>
      </c>
      <c r="H21" s="98">
        <f t="shared" si="0"/>
        <v>2875</v>
      </c>
      <c r="I21" s="186"/>
      <c r="J21" s="27">
        <f t="shared" si="1"/>
        <v>0</v>
      </c>
    </row>
    <row r="22" spans="1:10" s="77" customFormat="1" ht="45" customHeight="1" thickBot="1" x14ac:dyDescent="0.3">
      <c r="A22" s="280"/>
      <c r="B22" s="280"/>
      <c r="C22" s="321" t="s">
        <v>186</v>
      </c>
      <c r="D22" s="321"/>
      <c r="E22" s="23" t="s">
        <v>1278</v>
      </c>
      <c r="F22" s="34">
        <v>100003354</v>
      </c>
      <c r="G22" s="150">
        <v>36.049999999999997</v>
      </c>
      <c r="H22" s="98">
        <f t="shared" si="0"/>
        <v>3604.9999999999995</v>
      </c>
      <c r="I22" s="186"/>
      <c r="J22" s="27">
        <f t="shared" si="1"/>
        <v>0</v>
      </c>
    </row>
    <row r="23" spans="1:10" s="77" customFormat="1" ht="30" customHeight="1" thickBot="1" x14ac:dyDescent="0.3">
      <c r="A23" s="322" t="s">
        <v>1279</v>
      </c>
      <c r="B23" s="322"/>
      <c r="C23" s="322"/>
      <c r="D23" s="322"/>
      <c r="E23" s="322"/>
      <c r="F23" s="322"/>
      <c r="G23" s="322"/>
      <c r="H23" s="322"/>
      <c r="I23" s="322"/>
      <c r="J23" s="322"/>
    </row>
    <row r="24" spans="1:10" s="77" customFormat="1" ht="45" customHeight="1" thickBot="1" x14ac:dyDescent="0.3">
      <c r="A24" s="280"/>
      <c r="B24" s="280" t="s">
        <v>1280</v>
      </c>
      <c r="C24" s="321" t="s">
        <v>185</v>
      </c>
      <c r="D24" s="321"/>
      <c r="E24" s="23" t="s">
        <v>1281</v>
      </c>
      <c r="F24" s="34">
        <v>100009127</v>
      </c>
      <c r="G24" s="150">
        <v>38.76</v>
      </c>
      <c r="H24" s="98">
        <f t="shared" si="0"/>
        <v>3876</v>
      </c>
      <c r="I24" s="186"/>
      <c r="J24" s="27">
        <f t="shared" si="1"/>
        <v>0</v>
      </c>
    </row>
    <row r="25" spans="1:10" s="77" customFormat="1" ht="45" customHeight="1" thickBot="1" x14ac:dyDescent="0.3">
      <c r="A25" s="280"/>
      <c r="B25" s="280"/>
      <c r="C25" s="321" t="s">
        <v>186</v>
      </c>
      <c r="D25" s="321"/>
      <c r="E25" s="23" t="s">
        <v>1282</v>
      </c>
      <c r="F25" s="34">
        <v>100009128</v>
      </c>
      <c r="G25" s="150">
        <v>50.33</v>
      </c>
      <c r="H25" s="98">
        <f t="shared" si="0"/>
        <v>5033</v>
      </c>
      <c r="I25" s="186"/>
      <c r="J25" s="27">
        <f t="shared" si="1"/>
        <v>0</v>
      </c>
    </row>
    <row r="26" spans="1:10" s="77" customFormat="1" ht="30" customHeight="1" thickBot="1" x14ac:dyDescent="0.3">
      <c r="A26" s="322" t="s">
        <v>1283</v>
      </c>
      <c r="B26" s="322"/>
      <c r="C26" s="322"/>
      <c r="D26" s="322"/>
      <c r="E26" s="322"/>
      <c r="F26" s="322"/>
      <c r="G26" s="322"/>
      <c r="H26" s="322"/>
      <c r="I26" s="322"/>
      <c r="J26" s="322"/>
    </row>
    <row r="27" spans="1:10" s="77" customFormat="1" ht="45" customHeight="1" thickBot="1" x14ac:dyDescent="0.3">
      <c r="A27" s="280"/>
      <c r="B27" s="280" t="s">
        <v>1264</v>
      </c>
      <c r="C27" s="321" t="s">
        <v>185</v>
      </c>
      <c r="D27" s="321"/>
      <c r="E27" s="23" t="s">
        <v>1284</v>
      </c>
      <c r="F27" s="34">
        <v>100003358</v>
      </c>
      <c r="G27" s="150">
        <v>19.98</v>
      </c>
      <c r="H27" s="98">
        <f t="shared" si="0"/>
        <v>1998</v>
      </c>
      <c r="I27" s="186"/>
      <c r="J27" s="27">
        <f t="shared" si="1"/>
        <v>0</v>
      </c>
    </row>
    <row r="28" spans="1:10" s="77" customFormat="1" ht="45" customHeight="1" thickBot="1" x14ac:dyDescent="0.3">
      <c r="A28" s="280"/>
      <c r="B28" s="280"/>
      <c r="C28" s="321" t="s">
        <v>186</v>
      </c>
      <c r="D28" s="321"/>
      <c r="E28" s="23" t="s">
        <v>1285</v>
      </c>
      <c r="F28" s="34">
        <v>100003357</v>
      </c>
      <c r="G28" s="150">
        <v>27.54</v>
      </c>
      <c r="H28" s="98">
        <f t="shared" si="0"/>
        <v>2754</v>
      </c>
      <c r="I28" s="186"/>
      <c r="J28" s="27">
        <f t="shared" si="1"/>
        <v>0</v>
      </c>
    </row>
    <row r="29" spans="1:10" s="24" customFormat="1" ht="6" customHeight="1" thickBot="1" x14ac:dyDescent="0.35">
      <c r="A29" s="284"/>
      <c r="B29" s="284"/>
      <c r="C29" s="284"/>
      <c r="D29" s="284"/>
      <c r="E29" s="284"/>
      <c r="F29" s="284"/>
      <c r="G29" s="284"/>
      <c r="H29" s="284"/>
      <c r="I29" s="284"/>
    </row>
    <row r="30" spans="1:10" s="77" customFormat="1" ht="45" customHeight="1" thickBot="1" x14ac:dyDescent="0.3">
      <c r="A30" s="280"/>
      <c r="B30" s="280" t="s">
        <v>1267</v>
      </c>
      <c r="C30" s="321" t="s">
        <v>185</v>
      </c>
      <c r="D30" s="321"/>
      <c r="E30" s="23" t="s">
        <v>1286</v>
      </c>
      <c r="F30" s="34">
        <v>100003355</v>
      </c>
      <c r="G30" s="150">
        <v>19.98</v>
      </c>
      <c r="H30" s="98">
        <f t="shared" si="0"/>
        <v>1998</v>
      </c>
      <c r="I30" s="186"/>
      <c r="J30" s="27">
        <f t="shared" si="1"/>
        <v>0</v>
      </c>
    </row>
    <row r="31" spans="1:10" s="77" customFormat="1" ht="45" customHeight="1" thickBot="1" x14ac:dyDescent="0.3">
      <c r="A31" s="280"/>
      <c r="B31" s="280"/>
      <c r="C31" s="321" t="s">
        <v>186</v>
      </c>
      <c r="D31" s="321"/>
      <c r="E31" s="23" t="s">
        <v>1287</v>
      </c>
      <c r="F31" s="34">
        <v>100003356</v>
      </c>
      <c r="G31" s="150">
        <v>27.54</v>
      </c>
      <c r="H31" s="98">
        <f t="shared" si="0"/>
        <v>2754</v>
      </c>
      <c r="I31" s="186"/>
      <c r="J31" s="27">
        <f t="shared" si="1"/>
        <v>0</v>
      </c>
    </row>
    <row r="32" spans="1:10" s="77" customFormat="1" ht="30" customHeight="1" thickBot="1" x14ac:dyDescent="0.3">
      <c r="A32" s="322" t="s">
        <v>1288</v>
      </c>
      <c r="B32" s="322"/>
      <c r="C32" s="322"/>
      <c r="D32" s="322"/>
      <c r="E32" s="322"/>
      <c r="F32" s="322"/>
      <c r="G32" s="322"/>
      <c r="H32" s="322"/>
      <c r="I32" s="322"/>
      <c r="J32" s="322"/>
    </row>
    <row r="33" spans="1:10" s="77" customFormat="1" ht="45" customHeight="1" thickBot="1" x14ac:dyDescent="0.3">
      <c r="A33" s="280"/>
      <c r="B33" s="280" t="s">
        <v>1289</v>
      </c>
      <c r="C33" s="321" t="s">
        <v>1790</v>
      </c>
      <c r="D33" s="321"/>
      <c r="E33" s="23" t="s">
        <v>1291</v>
      </c>
      <c r="F33" s="34">
        <v>100003182</v>
      </c>
      <c r="G33" s="150">
        <v>27.98</v>
      </c>
      <c r="H33" s="98">
        <f t="shared" si="0"/>
        <v>2798</v>
      </c>
      <c r="I33" s="186"/>
      <c r="J33" s="27">
        <f t="shared" si="1"/>
        <v>0</v>
      </c>
    </row>
    <row r="34" spans="1:10" s="77" customFormat="1" ht="45" customHeight="1" thickBot="1" x14ac:dyDescent="0.3">
      <c r="A34" s="280"/>
      <c r="B34" s="280"/>
      <c r="C34" s="321" t="s">
        <v>1790</v>
      </c>
      <c r="D34" s="321"/>
      <c r="E34" s="23" t="s">
        <v>1293</v>
      </c>
      <c r="F34" s="34">
        <v>100003185</v>
      </c>
      <c r="G34" s="150">
        <v>27.98</v>
      </c>
      <c r="H34" s="98">
        <f t="shared" si="0"/>
        <v>2798</v>
      </c>
      <c r="I34" s="186"/>
      <c r="J34" s="27">
        <f t="shared" si="1"/>
        <v>0</v>
      </c>
    </row>
    <row r="35" spans="1:10" s="24" customFormat="1" ht="6" customHeight="1" thickBot="1" x14ac:dyDescent="0.35">
      <c r="A35" s="284"/>
      <c r="B35" s="284"/>
      <c r="C35" s="284"/>
      <c r="D35" s="284"/>
      <c r="E35" s="284"/>
      <c r="F35" s="284"/>
      <c r="G35" s="284"/>
      <c r="H35" s="284"/>
      <c r="I35" s="284"/>
    </row>
    <row r="36" spans="1:10" s="77" customFormat="1" ht="45" customHeight="1" thickBot="1" x14ac:dyDescent="0.3">
      <c r="A36" s="280"/>
      <c r="B36" s="280" t="s">
        <v>1290</v>
      </c>
      <c r="C36" s="321" t="s">
        <v>1791</v>
      </c>
      <c r="D36" s="321"/>
      <c r="E36" s="23" t="s">
        <v>1292</v>
      </c>
      <c r="F36" s="34">
        <v>100003183</v>
      </c>
      <c r="G36" s="150">
        <v>26.93</v>
      </c>
      <c r="H36" s="98">
        <f t="shared" si="0"/>
        <v>2693</v>
      </c>
      <c r="I36" s="186"/>
      <c r="J36" s="27">
        <f t="shared" si="1"/>
        <v>0</v>
      </c>
    </row>
    <row r="37" spans="1:10" s="77" customFormat="1" ht="45" customHeight="1" thickBot="1" x14ac:dyDescent="0.3">
      <c r="A37" s="280"/>
      <c r="B37" s="280"/>
      <c r="C37" s="321" t="s">
        <v>1791</v>
      </c>
      <c r="D37" s="321"/>
      <c r="E37" s="23" t="s">
        <v>1294</v>
      </c>
      <c r="F37" s="34">
        <v>100003186</v>
      </c>
      <c r="G37" s="150">
        <v>26.93</v>
      </c>
      <c r="H37" s="98">
        <f t="shared" si="0"/>
        <v>2693</v>
      </c>
      <c r="I37" s="186"/>
      <c r="J37" s="27">
        <f t="shared" si="1"/>
        <v>0</v>
      </c>
    </row>
    <row r="38" spans="1:10" s="77" customFormat="1" ht="30" customHeight="1" thickBot="1" x14ac:dyDescent="0.3">
      <c r="A38" s="322" t="s">
        <v>1295</v>
      </c>
      <c r="B38" s="322"/>
      <c r="C38" s="322"/>
      <c r="D38" s="322"/>
      <c r="E38" s="322"/>
      <c r="F38" s="322"/>
      <c r="G38" s="322"/>
      <c r="H38" s="322"/>
      <c r="I38" s="322"/>
      <c r="J38" s="322"/>
    </row>
    <row r="39" spans="1:10" s="77" customFormat="1" ht="90" customHeight="1" thickBot="1" x14ac:dyDescent="0.3">
      <c r="A39" s="22"/>
      <c r="B39" s="22" t="s">
        <v>1296</v>
      </c>
      <c r="C39" s="321" t="s">
        <v>1232</v>
      </c>
      <c r="D39" s="321"/>
      <c r="E39" s="23" t="s">
        <v>1297</v>
      </c>
      <c r="F39" s="34">
        <v>100003452</v>
      </c>
      <c r="G39" s="150">
        <v>27.91</v>
      </c>
      <c r="H39" s="98">
        <f t="shared" si="0"/>
        <v>2791</v>
      </c>
      <c r="I39" s="186"/>
      <c r="J39" s="27">
        <f t="shared" si="1"/>
        <v>0</v>
      </c>
    </row>
    <row r="40" spans="1:10" s="24" customFormat="1" ht="6" customHeight="1" thickBot="1" x14ac:dyDescent="0.35">
      <c r="A40" s="284"/>
      <c r="B40" s="284"/>
      <c r="C40" s="284"/>
      <c r="D40" s="284"/>
      <c r="E40" s="284"/>
      <c r="F40" s="284"/>
      <c r="G40" s="284"/>
      <c r="H40" s="284"/>
      <c r="I40" s="284"/>
    </row>
    <row r="41" spans="1:10" s="77" customFormat="1" ht="90" customHeight="1" thickBot="1" x14ac:dyDescent="0.3">
      <c r="A41" s="22"/>
      <c r="B41" s="22" t="s">
        <v>1300</v>
      </c>
      <c r="C41" s="321" t="s">
        <v>1232</v>
      </c>
      <c r="D41" s="321"/>
      <c r="E41" s="23" t="s">
        <v>1298</v>
      </c>
      <c r="F41" s="34">
        <v>100005288</v>
      </c>
      <c r="G41" s="150">
        <v>46.96</v>
      </c>
      <c r="H41" s="98">
        <f t="shared" si="0"/>
        <v>4696</v>
      </c>
      <c r="I41" s="186"/>
      <c r="J41" s="27">
        <f t="shared" si="1"/>
        <v>0</v>
      </c>
    </row>
    <row r="42" spans="1:10" s="24" customFormat="1" ht="6" customHeight="1" thickBot="1" x14ac:dyDescent="0.35">
      <c r="A42" s="284"/>
      <c r="B42" s="284"/>
      <c r="C42" s="284"/>
      <c r="D42" s="284"/>
      <c r="E42" s="284"/>
      <c r="F42" s="284"/>
      <c r="G42" s="284"/>
      <c r="H42" s="284"/>
      <c r="I42" s="284"/>
    </row>
    <row r="43" spans="1:10" s="77" customFormat="1" ht="90" customHeight="1" thickBot="1" x14ac:dyDescent="0.3">
      <c r="A43" s="22"/>
      <c r="B43" s="22" t="s">
        <v>1303</v>
      </c>
      <c r="C43" s="321" t="s">
        <v>1232</v>
      </c>
      <c r="D43" s="321"/>
      <c r="E43" s="23" t="s">
        <v>1301</v>
      </c>
      <c r="F43" s="34" t="s">
        <v>1302</v>
      </c>
      <c r="G43" s="150">
        <v>19.54</v>
      </c>
      <c r="H43" s="98">
        <f t="shared" si="0"/>
        <v>1954</v>
      </c>
      <c r="I43" s="186"/>
      <c r="J43" s="27">
        <f t="shared" si="1"/>
        <v>0</v>
      </c>
    </row>
    <row r="44" spans="1:10" s="24" customFormat="1" ht="6" customHeight="1" thickBot="1" x14ac:dyDescent="0.35">
      <c r="A44" s="284"/>
      <c r="B44" s="284"/>
      <c r="C44" s="284"/>
      <c r="D44" s="284"/>
      <c r="E44" s="284"/>
      <c r="F44" s="284"/>
      <c r="G44" s="284"/>
      <c r="H44" s="284"/>
      <c r="I44" s="284"/>
    </row>
    <row r="45" spans="1:10" s="77" customFormat="1" ht="90" customHeight="1" thickBot="1" x14ac:dyDescent="0.3">
      <c r="A45" s="22"/>
      <c r="B45" s="22" t="s">
        <v>1304</v>
      </c>
      <c r="C45" s="321" t="s">
        <v>1232</v>
      </c>
      <c r="D45" s="321"/>
      <c r="E45" s="23" t="s">
        <v>1313</v>
      </c>
      <c r="F45" s="34">
        <v>100027581</v>
      </c>
      <c r="G45" s="150">
        <v>28.46</v>
      </c>
      <c r="H45" s="98">
        <f t="shared" si="0"/>
        <v>2846</v>
      </c>
      <c r="I45" s="186"/>
      <c r="J45" s="27">
        <f t="shared" si="1"/>
        <v>0</v>
      </c>
    </row>
    <row r="46" spans="1:10" s="24" customFormat="1" ht="6" customHeight="1" thickBot="1" x14ac:dyDescent="0.35">
      <c r="A46" s="284"/>
      <c r="B46" s="284"/>
      <c r="C46" s="284"/>
      <c r="D46" s="284"/>
      <c r="E46" s="284"/>
      <c r="F46" s="284"/>
      <c r="G46" s="284"/>
      <c r="H46" s="284"/>
      <c r="I46" s="284"/>
    </row>
    <row r="47" spans="1:10" s="77" customFormat="1" ht="90" customHeight="1" thickBot="1" x14ac:dyDescent="0.3">
      <c r="A47" s="22"/>
      <c r="B47" s="22" t="s">
        <v>1305</v>
      </c>
      <c r="C47" s="321" t="s">
        <v>1232</v>
      </c>
      <c r="D47" s="321"/>
      <c r="E47" s="23" t="s">
        <v>1299</v>
      </c>
      <c r="F47" s="34">
        <v>100003348</v>
      </c>
      <c r="G47" s="150">
        <v>31.37</v>
      </c>
      <c r="H47" s="98">
        <f t="shared" si="0"/>
        <v>3137</v>
      </c>
      <c r="I47" s="186"/>
      <c r="J47" s="27">
        <f t="shared" si="1"/>
        <v>0</v>
      </c>
    </row>
    <row r="48" spans="1:10" s="24" customFormat="1" ht="6" customHeight="1" thickBot="1" x14ac:dyDescent="0.35">
      <c r="A48" s="284"/>
      <c r="B48" s="284"/>
      <c r="C48" s="284"/>
      <c r="D48" s="284"/>
      <c r="E48" s="284"/>
      <c r="F48" s="284"/>
      <c r="G48" s="284"/>
      <c r="H48" s="284"/>
      <c r="I48" s="284"/>
    </row>
    <row r="49" spans="1:10" s="77" customFormat="1" ht="90" customHeight="1" thickBot="1" x14ac:dyDescent="0.3">
      <c r="A49" s="22"/>
      <c r="B49" s="22" t="s">
        <v>1361</v>
      </c>
      <c r="C49" s="321" t="s">
        <v>1232</v>
      </c>
      <c r="D49" s="321"/>
      <c r="E49" s="23" t="s">
        <v>1309</v>
      </c>
      <c r="F49" s="34">
        <v>100033076</v>
      </c>
      <c r="G49" s="150">
        <v>32.770000000000003</v>
      </c>
      <c r="H49" s="98">
        <f t="shared" si="0"/>
        <v>3277.0000000000005</v>
      </c>
      <c r="I49" s="186"/>
      <c r="J49" s="27">
        <f t="shared" si="1"/>
        <v>0</v>
      </c>
    </row>
    <row r="50" spans="1:10" s="24" customFormat="1" ht="6" customHeight="1" thickBot="1" x14ac:dyDescent="0.35">
      <c r="A50" s="284"/>
      <c r="B50" s="284"/>
      <c r="C50" s="284"/>
      <c r="D50" s="284"/>
      <c r="E50" s="284"/>
      <c r="F50" s="284"/>
      <c r="G50" s="284"/>
      <c r="H50" s="284"/>
      <c r="I50" s="284"/>
    </row>
    <row r="51" spans="1:10" s="77" customFormat="1" ht="90" customHeight="1" thickBot="1" x14ac:dyDescent="0.3">
      <c r="A51" s="22"/>
      <c r="B51" s="22" t="s">
        <v>1306</v>
      </c>
      <c r="C51" s="321" t="s">
        <v>1232</v>
      </c>
      <c r="D51" s="321"/>
      <c r="E51" s="23" t="s">
        <v>1310</v>
      </c>
      <c r="F51" s="34">
        <v>100018675</v>
      </c>
      <c r="G51" s="150">
        <v>32.770000000000003</v>
      </c>
      <c r="H51" s="98">
        <f t="shared" si="0"/>
        <v>3277.0000000000005</v>
      </c>
      <c r="I51" s="186"/>
      <c r="J51" s="27">
        <f t="shared" si="1"/>
        <v>0</v>
      </c>
    </row>
    <row r="52" spans="1:10" s="24" customFormat="1" ht="6" customHeight="1" thickBot="1" x14ac:dyDescent="0.35">
      <c r="A52" s="284"/>
      <c r="B52" s="284"/>
      <c r="C52" s="284"/>
      <c r="D52" s="284"/>
      <c r="E52" s="284"/>
      <c r="F52" s="284"/>
      <c r="G52" s="284"/>
      <c r="H52" s="284"/>
      <c r="I52" s="284"/>
    </row>
    <row r="53" spans="1:10" s="77" customFormat="1" ht="90" customHeight="1" thickBot="1" x14ac:dyDescent="0.3">
      <c r="A53" s="22"/>
      <c r="B53" s="22" t="s">
        <v>1307</v>
      </c>
      <c r="C53" s="321" t="s">
        <v>1232</v>
      </c>
      <c r="D53" s="321"/>
      <c r="E53" s="23" t="s">
        <v>1311</v>
      </c>
      <c r="F53" s="34">
        <v>100018676</v>
      </c>
      <c r="G53" s="150">
        <v>32.770000000000003</v>
      </c>
      <c r="H53" s="98">
        <f t="shared" si="0"/>
        <v>3277.0000000000005</v>
      </c>
      <c r="I53" s="186"/>
      <c r="J53" s="27">
        <f t="shared" si="1"/>
        <v>0</v>
      </c>
    </row>
    <row r="54" spans="1:10" s="24" customFormat="1" ht="6" customHeight="1" thickBot="1" x14ac:dyDescent="0.35">
      <c r="A54" s="284"/>
      <c r="B54" s="284"/>
      <c r="C54" s="284"/>
      <c r="D54" s="284"/>
      <c r="E54" s="284"/>
      <c r="F54" s="284"/>
      <c r="G54" s="284"/>
      <c r="H54" s="284"/>
      <c r="I54" s="284"/>
    </row>
    <row r="55" spans="1:10" s="77" customFormat="1" ht="90" customHeight="1" thickBot="1" x14ac:dyDescent="0.3">
      <c r="A55" s="22"/>
      <c r="B55" s="22" t="s">
        <v>1308</v>
      </c>
      <c r="C55" s="321" t="s">
        <v>1232</v>
      </c>
      <c r="D55" s="321"/>
      <c r="E55" s="23" t="s">
        <v>1312</v>
      </c>
      <c r="F55" s="34">
        <v>100018674</v>
      </c>
      <c r="G55" s="150">
        <v>32.770000000000003</v>
      </c>
      <c r="H55" s="98">
        <f t="shared" si="0"/>
        <v>3277.0000000000005</v>
      </c>
      <c r="I55" s="186"/>
      <c r="J55" s="27">
        <f t="shared" ref="J55" si="2">H55*I55</f>
        <v>0</v>
      </c>
    </row>
    <row r="56" spans="1:10" s="77" customFormat="1" ht="30" customHeight="1" thickBot="1" x14ac:dyDescent="0.3">
      <c r="A56" s="322" t="s">
        <v>1314</v>
      </c>
      <c r="B56" s="322"/>
      <c r="C56" s="322"/>
      <c r="D56" s="322"/>
      <c r="E56" s="322"/>
      <c r="F56" s="322"/>
      <c r="G56" s="322"/>
      <c r="H56" s="322"/>
      <c r="I56" s="322"/>
      <c r="J56" s="322"/>
    </row>
    <row r="57" spans="1:10" s="77" customFormat="1" ht="90" customHeight="1" thickBot="1" x14ac:dyDescent="0.3">
      <c r="A57" s="22"/>
      <c r="B57" s="22" t="s">
        <v>1315</v>
      </c>
      <c r="C57" s="321" t="s">
        <v>1232</v>
      </c>
      <c r="D57" s="321"/>
      <c r="E57" s="23" t="s">
        <v>1316</v>
      </c>
      <c r="F57" s="34">
        <v>100028123</v>
      </c>
      <c r="G57" s="150">
        <v>36.159999999999997</v>
      </c>
      <c r="H57" s="98">
        <f t="shared" si="0"/>
        <v>3615.9999999999995</v>
      </c>
      <c r="I57" s="186"/>
      <c r="J57" s="27">
        <f t="shared" ref="J57:J78" si="3">H57*I57</f>
        <v>0</v>
      </c>
    </row>
    <row r="58" spans="1:10" s="24" customFormat="1" ht="6" customHeight="1" thickBot="1" x14ac:dyDescent="0.35">
      <c r="A58" s="284"/>
      <c r="B58" s="284"/>
      <c r="C58" s="284"/>
      <c r="D58" s="284"/>
      <c r="E58" s="284"/>
      <c r="F58" s="284"/>
      <c r="G58" s="284"/>
      <c r="H58" s="284"/>
      <c r="I58" s="284"/>
    </row>
    <row r="59" spans="1:10" s="77" customFormat="1" ht="90" customHeight="1" thickBot="1" x14ac:dyDescent="0.3">
      <c r="A59" s="22"/>
      <c r="B59" s="22" t="s">
        <v>1317</v>
      </c>
      <c r="C59" s="321" t="s">
        <v>1232</v>
      </c>
      <c r="D59" s="321"/>
      <c r="E59" s="23" t="s">
        <v>1318</v>
      </c>
      <c r="F59" s="34">
        <v>100018466</v>
      </c>
      <c r="G59" s="150">
        <v>55.63</v>
      </c>
      <c r="H59" s="98">
        <f t="shared" si="0"/>
        <v>5563</v>
      </c>
      <c r="I59" s="186"/>
      <c r="J59" s="27">
        <f t="shared" si="3"/>
        <v>0</v>
      </c>
    </row>
    <row r="60" spans="1:10" s="24" customFormat="1" ht="6" customHeight="1" thickBot="1" x14ac:dyDescent="0.35">
      <c r="A60" s="284"/>
      <c r="B60" s="284"/>
      <c r="C60" s="284"/>
      <c r="D60" s="284"/>
      <c r="E60" s="284"/>
      <c r="F60" s="284"/>
      <c r="G60" s="284"/>
      <c r="H60" s="284"/>
      <c r="I60" s="284"/>
    </row>
    <row r="61" spans="1:10" s="77" customFormat="1" ht="90" customHeight="1" thickBot="1" x14ac:dyDescent="0.3">
      <c r="A61" s="22"/>
      <c r="B61" s="22" t="s">
        <v>1319</v>
      </c>
      <c r="C61" s="321" t="s">
        <v>1232</v>
      </c>
      <c r="D61" s="321"/>
      <c r="E61" s="23" t="s">
        <v>1320</v>
      </c>
      <c r="F61" s="34">
        <v>100018415</v>
      </c>
      <c r="G61" s="150">
        <v>42.5</v>
      </c>
      <c r="H61" s="98">
        <f t="shared" si="0"/>
        <v>4250</v>
      </c>
      <c r="I61" s="186"/>
      <c r="J61" s="27">
        <f t="shared" si="3"/>
        <v>0</v>
      </c>
    </row>
    <row r="62" spans="1:10" s="24" customFormat="1" ht="6" customHeight="1" thickBot="1" x14ac:dyDescent="0.35">
      <c r="A62" s="284"/>
      <c r="B62" s="284"/>
      <c r="C62" s="284"/>
      <c r="D62" s="284"/>
      <c r="E62" s="284"/>
      <c r="F62" s="284"/>
      <c r="G62" s="284"/>
      <c r="H62" s="284"/>
      <c r="I62" s="284"/>
    </row>
    <row r="63" spans="1:10" s="77" customFormat="1" ht="90" customHeight="1" thickBot="1" x14ac:dyDescent="0.3">
      <c r="A63" s="22"/>
      <c r="B63" s="22" t="s">
        <v>1321</v>
      </c>
      <c r="C63" s="321" t="s">
        <v>1232</v>
      </c>
      <c r="D63" s="321"/>
      <c r="E63" s="23" t="s">
        <v>1322</v>
      </c>
      <c r="F63" s="34">
        <v>100028109</v>
      </c>
      <c r="G63" s="150">
        <v>42.5</v>
      </c>
      <c r="H63" s="98">
        <f t="shared" si="0"/>
        <v>4250</v>
      </c>
      <c r="I63" s="186"/>
      <c r="J63" s="27">
        <f t="shared" si="3"/>
        <v>0</v>
      </c>
    </row>
    <row r="64" spans="1:10" s="24" customFormat="1" ht="6" customHeight="1" thickBot="1" x14ac:dyDescent="0.35">
      <c r="A64" s="284"/>
      <c r="B64" s="284"/>
      <c r="C64" s="284"/>
      <c r="D64" s="284"/>
      <c r="E64" s="284"/>
      <c r="F64" s="284"/>
      <c r="G64" s="284"/>
      <c r="H64" s="284"/>
      <c r="I64" s="284"/>
    </row>
    <row r="65" spans="1:10" s="77" customFormat="1" ht="90" customHeight="1" thickBot="1" x14ac:dyDescent="0.3">
      <c r="A65" s="22"/>
      <c r="B65" s="22" t="s">
        <v>1323</v>
      </c>
      <c r="C65" s="321" t="s">
        <v>1232</v>
      </c>
      <c r="D65" s="321"/>
      <c r="E65" s="23" t="s">
        <v>1817</v>
      </c>
      <c r="F65" s="34">
        <v>100028381</v>
      </c>
      <c r="G65" s="150">
        <v>36.159999999999997</v>
      </c>
      <c r="H65" s="98">
        <f t="shared" si="0"/>
        <v>3615.9999999999995</v>
      </c>
      <c r="I65" s="186"/>
      <c r="J65" s="27">
        <f t="shared" si="3"/>
        <v>0</v>
      </c>
    </row>
    <row r="66" spans="1:10" s="24" customFormat="1" ht="6" customHeight="1" thickBot="1" x14ac:dyDescent="0.35">
      <c r="A66" s="284"/>
      <c r="B66" s="284"/>
      <c r="C66" s="284"/>
      <c r="D66" s="284"/>
      <c r="E66" s="284"/>
      <c r="F66" s="284"/>
      <c r="G66" s="284"/>
      <c r="H66" s="284"/>
      <c r="I66" s="284"/>
    </row>
    <row r="67" spans="1:10" s="77" customFormat="1" ht="90" customHeight="1" thickBot="1" x14ac:dyDescent="0.3">
      <c r="A67" s="22"/>
      <c r="B67" s="22" t="s">
        <v>1324</v>
      </c>
      <c r="C67" s="321" t="s">
        <v>1232</v>
      </c>
      <c r="D67" s="321"/>
      <c r="E67" s="23" t="s">
        <v>1818</v>
      </c>
      <c r="F67" s="34">
        <v>100028383</v>
      </c>
      <c r="G67" s="150">
        <v>55.63</v>
      </c>
      <c r="H67" s="98">
        <f t="shared" si="0"/>
        <v>5563</v>
      </c>
      <c r="I67" s="186"/>
      <c r="J67" s="27">
        <f t="shared" si="3"/>
        <v>0</v>
      </c>
    </row>
    <row r="68" spans="1:10" s="24" customFormat="1" ht="6" customHeight="1" thickBot="1" x14ac:dyDescent="0.35">
      <c r="A68" s="284"/>
      <c r="B68" s="284"/>
      <c r="C68" s="284"/>
      <c r="D68" s="284"/>
      <c r="E68" s="284"/>
      <c r="F68" s="284"/>
      <c r="G68" s="284"/>
      <c r="H68" s="284"/>
      <c r="I68" s="284"/>
    </row>
    <row r="69" spans="1:10" s="77" customFormat="1" ht="90" customHeight="1" thickBot="1" x14ac:dyDescent="0.3">
      <c r="A69" s="22"/>
      <c r="B69" s="22" t="s">
        <v>1325</v>
      </c>
      <c r="C69" s="321" t="s">
        <v>1232</v>
      </c>
      <c r="D69" s="321"/>
      <c r="E69" s="23" t="s">
        <v>1819</v>
      </c>
      <c r="F69" s="34">
        <v>100028384</v>
      </c>
      <c r="G69" s="150">
        <v>166</v>
      </c>
      <c r="H69" s="98">
        <f t="shared" si="0"/>
        <v>16600</v>
      </c>
      <c r="I69" s="186"/>
      <c r="J69" s="27">
        <f t="shared" si="3"/>
        <v>0</v>
      </c>
    </row>
    <row r="70" spans="1:10" s="77" customFormat="1" ht="30" customHeight="1" thickBot="1" x14ac:dyDescent="0.3">
      <c r="A70" s="322" t="s">
        <v>1326</v>
      </c>
      <c r="B70" s="322"/>
      <c r="C70" s="322"/>
      <c r="D70" s="322"/>
      <c r="E70" s="322"/>
      <c r="F70" s="322"/>
      <c r="G70" s="322"/>
      <c r="H70" s="322"/>
      <c r="I70" s="322"/>
      <c r="J70" s="322"/>
    </row>
    <row r="71" spans="1:10" s="77" customFormat="1" ht="30" customHeight="1" thickBot="1" x14ac:dyDescent="0.3">
      <c r="A71" s="289"/>
      <c r="B71" s="289" t="s">
        <v>1327</v>
      </c>
      <c r="C71" s="323" t="s">
        <v>185</v>
      </c>
      <c r="D71" s="324"/>
      <c r="E71" s="23" t="s">
        <v>1328</v>
      </c>
      <c r="F71" s="34">
        <v>100032914</v>
      </c>
      <c r="G71" s="150">
        <v>61.5</v>
      </c>
      <c r="H71" s="98">
        <f t="shared" si="0"/>
        <v>6150</v>
      </c>
      <c r="I71" s="186"/>
      <c r="J71" s="27">
        <f t="shared" si="3"/>
        <v>0</v>
      </c>
    </row>
    <row r="72" spans="1:10" s="77" customFormat="1" ht="30" customHeight="1" thickBot="1" x14ac:dyDescent="0.3">
      <c r="A72" s="290"/>
      <c r="B72" s="290"/>
      <c r="C72" s="323" t="s">
        <v>186</v>
      </c>
      <c r="D72" s="324"/>
      <c r="E72" s="23" t="s">
        <v>1329</v>
      </c>
      <c r="F72" s="34">
        <v>100032912</v>
      </c>
      <c r="G72" s="150">
        <v>70.680000000000007</v>
      </c>
      <c r="H72" s="98">
        <f t="shared" si="0"/>
        <v>7068.0000000000009</v>
      </c>
      <c r="I72" s="186"/>
      <c r="J72" s="27">
        <f t="shared" si="3"/>
        <v>0</v>
      </c>
    </row>
    <row r="73" spans="1:10" s="77" customFormat="1" ht="30" customHeight="1" thickBot="1" x14ac:dyDescent="0.3">
      <c r="A73" s="290"/>
      <c r="B73" s="290"/>
      <c r="C73" s="323" t="s">
        <v>187</v>
      </c>
      <c r="D73" s="324"/>
      <c r="E73" s="23" t="s">
        <v>1330</v>
      </c>
      <c r="F73" s="34">
        <v>100032916</v>
      </c>
      <c r="G73" s="150">
        <v>99.14</v>
      </c>
      <c r="H73" s="98">
        <f t="shared" si="0"/>
        <v>9914</v>
      </c>
      <c r="I73" s="186"/>
      <c r="J73" s="27">
        <f t="shared" si="3"/>
        <v>0</v>
      </c>
    </row>
    <row r="74" spans="1:10" s="77" customFormat="1" ht="30" customHeight="1" thickBot="1" x14ac:dyDescent="0.3">
      <c r="A74" s="290"/>
      <c r="B74" s="290"/>
      <c r="C74" s="323" t="s">
        <v>190</v>
      </c>
      <c r="D74" s="324"/>
      <c r="E74" s="23" t="s">
        <v>1331</v>
      </c>
      <c r="F74" s="34">
        <v>100032913</v>
      </c>
      <c r="G74" s="150">
        <v>183.6</v>
      </c>
      <c r="H74" s="98">
        <f t="shared" si="0"/>
        <v>18360</v>
      </c>
      <c r="I74" s="186"/>
      <c r="J74" s="27">
        <f t="shared" si="3"/>
        <v>0</v>
      </c>
    </row>
    <row r="75" spans="1:10" s="77" customFormat="1" ht="30" customHeight="1" thickBot="1" x14ac:dyDescent="0.3">
      <c r="A75" s="291"/>
      <c r="B75" s="291"/>
      <c r="C75" s="323" t="s">
        <v>1248</v>
      </c>
      <c r="D75" s="324"/>
      <c r="E75" s="23" t="s">
        <v>1332</v>
      </c>
      <c r="F75" s="34">
        <v>100034293</v>
      </c>
      <c r="G75" s="150">
        <v>260.7</v>
      </c>
      <c r="H75" s="98">
        <f t="shared" si="0"/>
        <v>26070</v>
      </c>
      <c r="I75" s="186"/>
      <c r="J75" s="27">
        <f t="shared" si="3"/>
        <v>0</v>
      </c>
    </row>
    <row r="76" spans="1:10" s="24" customFormat="1" ht="6" customHeight="1" thickBot="1" x14ac:dyDescent="0.35">
      <c r="A76" s="285"/>
      <c r="B76" s="286"/>
      <c r="C76" s="286"/>
      <c r="D76" s="286"/>
      <c r="E76" s="286"/>
      <c r="F76" s="286"/>
      <c r="G76" s="286"/>
      <c r="H76" s="286"/>
      <c r="I76" s="287"/>
    </row>
    <row r="77" spans="1:10" s="77" customFormat="1" ht="45" customHeight="1" thickBot="1" x14ac:dyDescent="0.3">
      <c r="A77" s="305"/>
      <c r="B77" s="280" t="s">
        <v>1333</v>
      </c>
      <c r="C77" s="321" t="s">
        <v>185</v>
      </c>
      <c r="D77" s="321"/>
      <c r="E77" s="23" t="s">
        <v>1334</v>
      </c>
      <c r="F77" s="34">
        <v>100007674</v>
      </c>
      <c r="G77" s="150">
        <v>28.07</v>
      </c>
      <c r="H77" s="98">
        <f t="shared" si="0"/>
        <v>2807</v>
      </c>
      <c r="I77" s="186"/>
      <c r="J77" s="27">
        <f t="shared" si="3"/>
        <v>0</v>
      </c>
    </row>
    <row r="78" spans="1:10" s="77" customFormat="1" ht="45" customHeight="1" thickBot="1" x14ac:dyDescent="0.3">
      <c r="A78" s="305"/>
      <c r="B78" s="280"/>
      <c r="C78" s="321" t="s">
        <v>186</v>
      </c>
      <c r="D78" s="321"/>
      <c r="E78" s="23" t="s">
        <v>1335</v>
      </c>
      <c r="F78" s="34">
        <v>100030338</v>
      </c>
      <c r="G78" s="150">
        <v>34.64</v>
      </c>
      <c r="H78" s="98">
        <f t="shared" si="0"/>
        <v>3464</v>
      </c>
      <c r="I78" s="186"/>
      <c r="J78" s="27">
        <f t="shared" si="3"/>
        <v>0</v>
      </c>
    </row>
    <row r="79" spans="1:10" s="77" customFormat="1" ht="30" customHeight="1" thickBot="1" x14ac:dyDescent="0.3">
      <c r="A79" s="322" t="s">
        <v>1343</v>
      </c>
      <c r="B79" s="322"/>
      <c r="C79" s="322"/>
      <c r="D79" s="322"/>
      <c r="E79" s="322"/>
      <c r="F79" s="322"/>
      <c r="G79" s="322"/>
      <c r="H79" s="322"/>
      <c r="I79" s="322"/>
      <c r="J79" s="322"/>
    </row>
    <row r="80" spans="1:10" s="77" customFormat="1" ht="55.95" customHeight="1" thickBot="1" x14ac:dyDescent="0.3">
      <c r="A80" s="280"/>
      <c r="B80" s="280" t="s">
        <v>1336</v>
      </c>
      <c r="C80" s="30">
        <v>15</v>
      </c>
      <c r="D80" s="181">
        <v>1.6</v>
      </c>
      <c r="E80" s="23" t="s">
        <v>1337</v>
      </c>
      <c r="F80" s="34">
        <v>100005802</v>
      </c>
      <c r="G80" s="150">
        <v>264.45999999999998</v>
      </c>
      <c r="H80" s="98">
        <f t="shared" ref="H80:H181" si="4">G80*(1-$H$3)*$H$5</f>
        <v>26445.999999999996</v>
      </c>
      <c r="I80" s="186"/>
      <c r="J80" s="27">
        <f t="shared" ref="J80:J181" si="5">H80*I80</f>
        <v>0</v>
      </c>
    </row>
    <row r="81" spans="1:10" s="77" customFormat="1" ht="52.95" customHeight="1" thickBot="1" x14ac:dyDescent="0.3">
      <c r="A81" s="280"/>
      <c r="B81" s="280"/>
      <c r="C81" s="30">
        <v>20</v>
      </c>
      <c r="D81" s="181">
        <v>2.5</v>
      </c>
      <c r="E81" s="23" t="s">
        <v>1338</v>
      </c>
      <c r="F81" s="34">
        <v>100005791</v>
      </c>
      <c r="G81" s="150">
        <v>329.52</v>
      </c>
      <c r="H81" s="98">
        <f t="shared" si="4"/>
        <v>32952</v>
      </c>
      <c r="I81" s="186"/>
      <c r="J81" s="27">
        <f t="shared" si="5"/>
        <v>0</v>
      </c>
    </row>
    <row r="82" spans="1:10" s="77" customFormat="1" ht="52.2" customHeight="1" thickBot="1" x14ac:dyDescent="0.3">
      <c r="A82" s="280"/>
      <c r="B82" s="280"/>
      <c r="C82" s="30">
        <v>25</v>
      </c>
      <c r="D82" s="181">
        <v>4</v>
      </c>
      <c r="E82" s="23" t="s">
        <v>1339</v>
      </c>
      <c r="F82" s="34">
        <v>100005792</v>
      </c>
      <c r="G82" s="150">
        <v>355.75</v>
      </c>
      <c r="H82" s="98">
        <f t="shared" si="4"/>
        <v>35575</v>
      </c>
      <c r="I82" s="186"/>
      <c r="J82" s="27">
        <f t="shared" si="5"/>
        <v>0</v>
      </c>
    </row>
    <row r="83" spans="1:10" s="77" customFormat="1" ht="51.45" customHeight="1" thickBot="1" x14ac:dyDescent="0.3">
      <c r="A83" s="280"/>
      <c r="B83" s="280"/>
      <c r="C83" s="30">
        <v>32</v>
      </c>
      <c r="D83" s="181">
        <v>6.3</v>
      </c>
      <c r="E83" s="23" t="s">
        <v>1340</v>
      </c>
      <c r="F83" s="34">
        <v>100005793</v>
      </c>
      <c r="G83" s="150">
        <v>436.43</v>
      </c>
      <c r="H83" s="98">
        <f t="shared" si="4"/>
        <v>43643</v>
      </c>
      <c r="I83" s="186"/>
      <c r="J83" s="27">
        <f t="shared" si="5"/>
        <v>0</v>
      </c>
    </row>
    <row r="84" spans="1:10" s="77" customFormat="1" ht="57.45" customHeight="1" thickBot="1" x14ac:dyDescent="0.3">
      <c r="A84" s="280"/>
      <c r="B84" s="280"/>
      <c r="C84" s="30">
        <v>40</v>
      </c>
      <c r="D84" s="181">
        <v>10</v>
      </c>
      <c r="E84" s="23" t="s">
        <v>1341</v>
      </c>
      <c r="F84" s="34">
        <v>100005794</v>
      </c>
      <c r="G84" s="150">
        <v>726.86</v>
      </c>
      <c r="H84" s="98">
        <f t="shared" si="4"/>
        <v>72686</v>
      </c>
      <c r="I84" s="186"/>
      <c r="J84" s="27">
        <f t="shared" si="5"/>
        <v>0</v>
      </c>
    </row>
    <row r="85" spans="1:10" s="77" customFormat="1" ht="57" customHeight="1" thickBot="1" x14ac:dyDescent="0.3">
      <c r="A85" s="280"/>
      <c r="B85" s="280"/>
      <c r="C85" s="30">
        <v>50</v>
      </c>
      <c r="D85" s="181">
        <v>20</v>
      </c>
      <c r="E85" s="23" t="s">
        <v>1342</v>
      </c>
      <c r="F85" s="34">
        <v>100005788</v>
      </c>
      <c r="G85" s="150">
        <v>828.7</v>
      </c>
      <c r="H85" s="98">
        <f t="shared" si="4"/>
        <v>82870</v>
      </c>
      <c r="I85" s="186"/>
      <c r="J85" s="27">
        <f t="shared" si="5"/>
        <v>0</v>
      </c>
    </row>
    <row r="86" spans="1:10" s="24" customFormat="1" ht="6" customHeight="1" thickBot="1" x14ac:dyDescent="0.35">
      <c r="A86" s="284"/>
      <c r="B86" s="284"/>
      <c r="C86" s="284"/>
      <c r="D86" s="284"/>
      <c r="E86" s="284"/>
      <c r="F86" s="284"/>
      <c r="G86" s="284"/>
      <c r="H86" s="284"/>
      <c r="I86" s="284"/>
    </row>
    <row r="87" spans="1:10" s="77" customFormat="1" ht="55.95" customHeight="1" thickBot="1" x14ac:dyDescent="0.3">
      <c r="A87" s="280"/>
      <c r="B87" s="280" t="s">
        <v>1350</v>
      </c>
      <c r="C87" s="30">
        <v>15</v>
      </c>
      <c r="D87" s="181">
        <v>1.6</v>
      </c>
      <c r="E87" s="23" t="s">
        <v>1344</v>
      </c>
      <c r="F87" s="34">
        <v>100005783</v>
      </c>
      <c r="G87" s="150">
        <v>376.98</v>
      </c>
      <c r="H87" s="98">
        <f t="shared" si="4"/>
        <v>37698</v>
      </c>
      <c r="I87" s="186"/>
      <c r="J87" s="27">
        <f t="shared" si="5"/>
        <v>0</v>
      </c>
    </row>
    <row r="88" spans="1:10" s="77" customFormat="1" ht="52.95" customHeight="1" thickBot="1" x14ac:dyDescent="0.3">
      <c r="A88" s="280"/>
      <c r="B88" s="280"/>
      <c r="C88" s="30">
        <v>20</v>
      </c>
      <c r="D88" s="181">
        <v>2.5</v>
      </c>
      <c r="E88" s="23" t="s">
        <v>1345</v>
      </c>
      <c r="F88" s="34">
        <v>100005784</v>
      </c>
      <c r="G88" s="150">
        <v>406.46</v>
      </c>
      <c r="H88" s="98">
        <f t="shared" si="4"/>
        <v>40646</v>
      </c>
      <c r="I88" s="186"/>
      <c r="J88" s="27">
        <f t="shared" si="5"/>
        <v>0</v>
      </c>
    </row>
    <row r="89" spans="1:10" s="77" customFormat="1" ht="52.2" customHeight="1" thickBot="1" x14ac:dyDescent="0.3">
      <c r="A89" s="280"/>
      <c r="B89" s="280"/>
      <c r="C89" s="30">
        <v>25</v>
      </c>
      <c r="D89" s="181">
        <v>4</v>
      </c>
      <c r="E89" s="23" t="s">
        <v>1346</v>
      </c>
      <c r="F89" s="34">
        <v>100005785</v>
      </c>
      <c r="G89" s="150">
        <v>489.6</v>
      </c>
      <c r="H89" s="98">
        <f t="shared" si="4"/>
        <v>48960</v>
      </c>
      <c r="I89" s="186"/>
      <c r="J89" s="27">
        <f t="shared" si="5"/>
        <v>0</v>
      </c>
    </row>
    <row r="90" spans="1:10" s="77" customFormat="1" ht="51.45" customHeight="1" thickBot="1" x14ac:dyDescent="0.3">
      <c r="A90" s="280"/>
      <c r="B90" s="280"/>
      <c r="C90" s="30">
        <v>32</v>
      </c>
      <c r="D90" s="181">
        <v>6.3</v>
      </c>
      <c r="E90" s="23" t="s">
        <v>1347</v>
      </c>
      <c r="F90" s="34">
        <v>100005786</v>
      </c>
      <c r="G90" s="150">
        <v>562.52</v>
      </c>
      <c r="H90" s="98">
        <f t="shared" si="4"/>
        <v>56252</v>
      </c>
      <c r="I90" s="186"/>
      <c r="J90" s="27">
        <f t="shared" si="5"/>
        <v>0</v>
      </c>
    </row>
    <row r="91" spans="1:10" s="77" customFormat="1" ht="57.45" customHeight="1" thickBot="1" x14ac:dyDescent="0.3">
      <c r="A91" s="280"/>
      <c r="B91" s="280"/>
      <c r="C91" s="30">
        <v>40</v>
      </c>
      <c r="D91" s="181">
        <v>10</v>
      </c>
      <c r="E91" s="23" t="s">
        <v>1348</v>
      </c>
      <c r="F91" s="34">
        <v>100005787</v>
      </c>
      <c r="G91" s="150">
        <v>740.64</v>
      </c>
      <c r="H91" s="98">
        <f t="shared" si="4"/>
        <v>74064</v>
      </c>
      <c r="I91" s="186"/>
      <c r="J91" s="27">
        <f t="shared" si="5"/>
        <v>0</v>
      </c>
    </row>
    <row r="92" spans="1:10" s="77" customFormat="1" ht="57" customHeight="1" thickBot="1" x14ac:dyDescent="0.3">
      <c r="A92" s="280"/>
      <c r="B92" s="280"/>
      <c r="C92" s="30">
        <v>50</v>
      </c>
      <c r="D92" s="181">
        <v>20</v>
      </c>
      <c r="E92" s="23" t="s">
        <v>1349</v>
      </c>
      <c r="F92" s="34">
        <v>100005796</v>
      </c>
      <c r="G92" s="150">
        <v>953</v>
      </c>
      <c r="H92" s="98">
        <f t="shared" si="4"/>
        <v>95300</v>
      </c>
      <c r="I92" s="186"/>
      <c r="J92" s="27">
        <f t="shared" si="5"/>
        <v>0</v>
      </c>
    </row>
    <row r="93" spans="1:10" s="24" customFormat="1" ht="6" customHeight="1" thickBot="1" x14ac:dyDescent="0.35">
      <c r="A93" s="284"/>
      <c r="B93" s="284"/>
      <c r="C93" s="284"/>
      <c r="D93" s="284"/>
      <c r="E93" s="284"/>
      <c r="F93" s="284"/>
      <c r="G93" s="284"/>
      <c r="H93" s="284"/>
      <c r="I93" s="284"/>
    </row>
    <row r="94" spans="1:10" s="77" customFormat="1" ht="55.95" customHeight="1" thickBot="1" x14ac:dyDescent="0.3">
      <c r="A94" s="289"/>
      <c r="B94" s="289" t="s">
        <v>1775</v>
      </c>
      <c r="C94" s="30">
        <v>15</v>
      </c>
      <c r="D94" s="181" t="s">
        <v>1779</v>
      </c>
      <c r="E94" s="23" t="s">
        <v>1765</v>
      </c>
      <c r="F94" s="34">
        <v>100005781</v>
      </c>
      <c r="G94" s="150">
        <v>290.47000000000003</v>
      </c>
      <c r="H94" s="98">
        <f t="shared" si="4"/>
        <v>29047.000000000004</v>
      </c>
      <c r="I94" s="186"/>
      <c r="J94" s="27">
        <f t="shared" si="5"/>
        <v>0</v>
      </c>
    </row>
    <row r="95" spans="1:10" s="77" customFormat="1" ht="55.95" customHeight="1" thickBot="1" x14ac:dyDescent="0.3">
      <c r="A95" s="290"/>
      <c r="B95" s="290"/>
      <c r="C95" s="30">
        <v>15</v>
      </c>
      <c r="D95" s="181" t="s">
        <v>1778</v>
      </c>
      <c r="E95" s="23" t="s">
        <v>1766</v>
      </c>
      <c r="F95" s="34"/>
      <c r="G95" s="150">
        <v>290.47000000000003</v>
      </c>
      <c r="H95" s="98">
        <f t="shared" ref="H95:H96" si="6">G95*(1-$H$3)*$H$5</f>
        <v>29047.000000000004</v>
      </c>
      <c r="I95" s="186"/>
      <c r="J95" s="27">
        <f t="shared" ref="J95:J96" si="7">H95*I95</f>
        <v>0</v>
      </c>
    </row>
    <row r="96" spans="1:10" s="77" customFormat="1" ht="55.95" customHeight="1" thickBot="1" x14ac:dyDescent="0.3">
      <c r="A96" s="290"/>
      <c r="B96" s="290"/>
      <c r="C96" s="30">
        <v>15</v>
      </c>
      <c r="D96" s="255" t="s">
        <v>1777</v>
      </c>
      <c r="E96" s="23" t="s">
        <v>1767</v>
      </c>
      <c r="F96" s="34"/>
      <c r="G96" s="150">
        <v>290.47000000000003</v>
      </c>
      <c r="H96" s="98">
        <f t="shared" si="6"/>
        <v>29047.000000000004</v>
      </c>
      <c r="I96" s="186"/>
      <c r="J96" s="27">
        <f t="shared" si="7"/>
        <v>0</v>
      </c>
    </row>
    <row r="97" spans="1:10" s="77" customFormat="1" ht="55.95" customHeight="1" thickBot="1" x14ac:dyDescent="0.3">
      <c r="A97" s="290"/>
      <c r="B97" s="290"/>
      <c r="C97" s="30">
        <v>20</v>
      </c>
      <c r="D97" s="181" t="s">
        <v>1779</v>
      </c>
      <c r="E97" s="23" t="s">
        <v>1768</v>
      </c>
      <c r="F97" s="34"/>
      <c r="G97" s="150">
        <v>299.86</v>
      </c>
      <c r="H97" s="98">
        <f t="shared" ref="H97:H103" si="8">G97*(1-$H$3)*$H$5</f>
        <v>29986</v>
      </c>
      <c r="I97" s="186"/>
      <c r="J97" s="27">
        <f t="shared" ref="J97:J103" si="9">H97*I97</f>
        <v>0</v>
      </c>
    </row>
    <row r="98" spans="1:10" s="77" customFormat="1" ht="52.95" customHeight="1" thickBot="1" x14ac:dyDescent="0.3">
      <c r="A98" s="290"/>
      <c r="B98" s="290"/>
      <c r="C98" s="30">
        <v>20</v>
      </c>
      <c r="D98" s="181" t="s">
        <v>1778</v>
      </c>
      <c r="E98" s="23" t="s">
        <v>1769</v>
      </c>
      <c r="F98" s="34">
        <v>100005844</v>
      </c>
      <c r="G98" s="150">
        <v>299.86</v>
      </c>
      <c r="H98" s="98">
        <f t="shared" si="8"/>
        <v>29986</v>
      </c>
      <c r="I98" s="186"/>
      <c r="J98" s="27">
        <f t="shared" si="9"/>
        <v>0</v>
      </c>
    </row>
    <row r="99" spans="1:10" s="77" customFormat="1" ht="52.95" customHeight="1" thickBot="1" x14ac:dyDescent="0.3">
      <c r="A99" s="290"/>
      <c r="B99" s="290"/>
      <c r="C99" s="30">
        <v>20</v>
      </c>
      <c r="D99" s="255" t="s">
        <v>1777</v>
      </c>
      <c r="E99" s="23" t="s">
        <v>1770</v>
      </c>
      <c r="F99" s="34"/>
      <c r="G99" s="150">
        <v>299.86</v>
      </c>
      <c r="H99" s="98">
        <f t="shared" si="8"/>
        <v>29986</v>
      </c>
      <c r="I99" s="186"/>
      <c r="J99" s="27">
        <f t="shared" si="9"/>
        <v>0</v>
      </c>
    </row>
    <row r="100" spans="1:10" s="77" customFormat="1" ht="52.95" customHeight="1" thickBot="1" x14ac:dyDescent="0.3">
      <c r="A100" s="290"/>
      <c r="B100" s="290"/>
      <c r="C100" s="30">
        <v>25</v>
      </c>
      <c r="D100" s="181" t="s">
        <v>1779</v>
      </c>
      <c r="E100" s="23" t="s">
        <v>1771</v>
      </c>
      <c r="F100" s="34"/>
      <c r="G100" s="150">
        <v>347.86</v>
      </c>
      <c r="H100" s="98">
        <f t="shared" si="8"/>
        <v>34786</v>
      </c>
      <c r="I100" s="186"/>
      <c r="J100" s="27">
        <f t="shared" si="9"/>
        <v>0</v>
      </c>
    </row>
    <row r="101" spans="1:10" s="77" customFormat="1" ht="52.95" customHeight="1" thickBot="1" x14ac:dyDescent="0.3">
      <c r="A101" s="290"/>
      <c r="B101" s="290"/>
      <c r="C101" s="30">
        <v>25</v>
      </c>
      <c r="D101" s="181" t="s">
        <v>1778</v>
      </c>
      <c r="E101" s="23" t="s">
        <v>1772</v>
      </c>
      <c r="F101" s="34"/>
      <c r="G101" s="150">
        <v>347.86</v>
      </c>
      <c r="H101" s="98">
        <f t="shared" si="8"/>
        <v>34786</v>
      </c>
      <c r="I101" s="186"/>
      <c r="J101" s="27">
        <f t="shared" si="9"/>
        <v>0</v>
      </c>
    </row>
    <row r="102" spans="1:10" s="77" customFormat="1" ht="52.2" customHeight="1" thickBot="1" x14ac:dyDescent="0.3">
      <c r="A102" s="290"/>
      <c r="B102" s="290"/>
      <c r="C102" s="30">
        <v>25</v>
      </c>
      <c r="D102" s="255" t="s">
        <v>1777</v>
      </c>
      <c r="E102" s="23" t="s">
        <v>1773</v>
      </c>
      <c r="F102" s="34">
        <v>100005776</v>
      </c>
      <c r="G102" s="150">
        <v>347.86</v>
      </c>
      <c r="H102" s="98">
        <f t="shared" si="8"/>
        <v>34786</v>
      </c>
      <c r="I102" s="186"/>
      <c r="J102" s="27">
        <f t="shared" si="9"/>
        <v>0</v>
      </c>
    </row>
    <row r="103" spans="1:10" s="77" customFormat="1" ht="52.2" customHeight="1" thickBot="1" x14ac:dyDescent="0.3">
      <c r="A103" s="291"/>
      <c r="B103" s="291"/>
      <c r="C103" s="30">
        <v>32</v>
      </c>
      <c r="D103" s="181" t="s">
        <v>1776</v>
      </c>
      <c r="E103" s="23" t="s">
        <v>1774</v>
      </c>
      <c r="F103" s="34"/>
      <c r="G103" s="150">
        <v>491.54</v>
      </c>
      <c r="H103" s="98">
        <f t="shared" si="8"/>
        <v>49154</v>
      </c>
      <c r="I103" s="186"/>
      <c r="J103" s="27">
        <f t="shared" si="9"/>
        <v>0</v>
      </c>
    </row>
    <row r="104" spans="1:10" s="24" customFormat="1" ht="6" customHeight="1" thickBot="1" x14ac:dyDescent="0.35">
      <c r="A104" s="284"/>
      <c r="B104" s="284"/>
      <c r="C104" s="284"/>
      <c r="D104" s="284"/>
      <c r="E104" s="284"/>
      <c r="F104" s="284"/>
      <c r="G104" s="284"/>
      <c r="H104" s="284"/>
      <c r="I104" s="284"/>
    </row>
    <row r="105" spans="1:10" s="77" customFormat="1" ht="52.95" customHeight="1" thickBot="1" x14ac:dyDescent="0.3">
      <c r="A105" s="289"/>
      <c r="B105" s="289" t="s">
        <v>1351</v>
      </c>
      <c r="C105" s="30">
        <v>40</v>
      </c>
      <c r="D105" s="181" t="s">
        <v>1699</v>
      </c>
      <c r="E105" s="23" t="s">
        <v>1352</v>
      </c>
      <c r="F105" s="34">
        <v>100005846</v>
      </c>
      <c r="G105" s="150">
        <v>1667.08</v>
      </c>
      <c r="H105" s="98">
        <f t="shared" si="4"/>
        <v>166708</v>
      </c>
      <c r="I105" s="186"/>
      <c r="J105" s="27">
        <f t="shared" si="5"/>
        <v>0</v>
      </c>
    </row>
    <row r="106" spans="1:10" s="77" customFormat="1" ht="52.2" customHeight="1" thickBot="1" x14ac:dyDescent="0.3">
      <c r="A106" s="291"/>
      <c r="B106" s="291"/>
      <c r="C106" s="30">
        <v>50</v>
      </c>
      <c r="D106" s="181" t="s">
        <v>1700</v>
      </c>
      <c r="E106" s="23" t="s">
        <v>1353</v>
      </c>
      <c r="F106" s="34">
        <v>100005847</v>
      </c>
      <c r="G106" s="150">
        <v>2150.5300000000002</v>
      </c>
      <c r="H106" s="98">
        <f t="shared" si="4"/>
        <v>215053.00000000003</v>
      </c>
      <c r="I106" s="186"/>
      <c r="J106" s="27">
        <f t="shared" si="5"/>
        <v>0</v>
      </c>
    </row>
    <row r="107" spans="1:10" s="24" customFormat="1" ht="6" customHeight="1" thickBot="1" x14ac:dyDescent="0.35">
      <c r="A107" s="284"/>
      <c r="B107" s="284"/>
      <c r="C107" s="284"/>
      <c r="D107" s="284"/>
      <c r="E107" s="284"/>
      <c r="F107" s="284"/>
      <c r="G107" s="284"/>
      <c r="H107" s="284"/>
      <c r="I107" s="284"/>
    </row>
    <row r="108" spans="1:10" s="77" customFormat="1" ht="52.2" customHeight="1" thickBot="1" x14ac:dyDescent="0.3">
      <c r="A108" s="289"/>
      <c r="B108" s="254" t="s">
        <v>1780</v>
      </c>
      <c r="C108" s="30">
        <v>15</v>
      </c>
      <c r="D108" s="181" t="s">
        <v>1788</v>
      </c>
      <c r="E108" s="23" t="s">
        <v>1782</v>
      </c>
      <c r="F108" s="34"/>
      <c r="G108" s="150">
        <v>289.39999999999998</v>
      </c>
      <c r="H108" s="98">
        <f t="shared" ref="H108" si="10">G108*(1-$H$3)*$H$5</f>
        <v>28939.999999999996</v>
      </c>
      <c r="I108" s="186"/>
      <c r="J108" s="27">
        <f t="shared" ref="J108" si="11">H108*I108</f>
        <v>0</v>
      </c>
    </row>
    <row r="109" spans="1:10" s="77" customFormat="1" ht="52.2" customHeight="1" thickBot="1" x14ac:dyDescent="0.3">
      <c r="A109" s="290"/>
      <c r="B109" s="254" t="s">
        <v>1781</v>
      </c>
      <c r="C109" s="30">
        <v>15</v>
      </c>
      <c r="D109" s="181" t="s">
        <v>1789</v>
      </c>
      <c r="E109" s="23" t="s">
        <v>1783</v>
      </c>
      <c r="F109" s="34"/>
      <c r="G109" s="150">
        <v>289.39999999999998</v>
      </c>
      <c r="H109" s="98">
        <f t="shared" ref="H109:H113" si="12">G109*(1-$H$3)*$H$5</f>
        <v>28939.999999999996</v>
      </c>
      <c r="I109" s="186"/>
      <c r="J109" s="27">
        <f t="shared" ref="J109:J113" si="13">H109*I109</f>
        <v>0</v>
      </c>
    </row>
    <row r="110" spans="1:10" s="77" customFormat="1" ht="52.2" customHeight="1" thickBot="1" x14ac:dyDescent="0.3">
      <c r="A110" s="290"/>
      <c r="B110" s="254" t="s">
        <v>1780</v>
      </c>
      <c r="C110" s="30">
        <v>20</v>
      </c>
      <c r="D110" s="181" t="s">
        <v>1788</v>
      </c>
      <c r="E110" s="23" t="s">
        <v>1784</v>
      </c>
      <c r="F110" s="34"/>
      <c r="G110" s="150">
        <v>297.95999999999998</v>
      </c>
      <c r="H110" s="98">
        <f t="shared" si="12"/>
        <v>29795.999999999996</v>
      </c>
      <c r="I110" s="186"/>
      <c r="J110" s="27">
        <f t="shared" si="13"/>
        <v>0</v>
      </c>
    </row>
    <row r="111" spans="1:10" s="77" customFormat="1" ht="52.2" customHeight="1" thickBot="1" x14ac:dyDescent="0.3">
      <c r="A111" s="290"/>
      <c r="B111" s="254" t="s">
        <v>1781</v>
      </c>
      <c r="C111" s="30">
        <v>20</v>
      </c>
      <c r="D111" s="181" t="s">
        <v>1789</v>
      </c>
      <c r="E111" s="23" t="s">
        <v>1785</v>
      </c>
      <c r="F111" s="34"/>
      <c r="G111" s="150">
        <v>297.95999999999998</v>
      </c>
      <c r="H111" s="98">
        <f t="shared" si="12"/>
        <v>29795.999999999996</v>
      </c>
      <c r="I111" s="186"/>
      <c r="J111" s="27">
        <f t="shared" si="13"/>
        <v>0</v>
      </c>
    </row>
    <row r="112" spans="1:10" s="77" customFormat="1" ht="52.2" customHeight="1" thickBot="1" x14ac:dyDescent="0.3">
      <c r="A112" s="290"/>
      <c r="B112" s="254" t="s">
        <v>1780</v>
      </c>
      <c r="C112" s="30">
        <v>25</v>
      </c>
      <c r="D112" s="181" t="s">
        <v>1788</v>
      </c>
      <c r="E112" s="23" t="s">
        <v>1786</v>
      </c>
      <c r="F112" s="34"/>
      <c r="G112" s="150">
        <v>323.77</v>
      </c>
      <c r="H112" s="98">
        <f t="shared" si="12"/>
        <v>32377</v>
      </c>
      <c r="I112" s="186"/>
      <c r="J112" s="27">
        <f t="shared" si="13"/>
        <v>0</v>
      </c>
    </row>
    <row r="113" spans="1:10" s="77" customFormat="1" ht="52.2" customHeight="1" thickBot="1" x14ac:dyDescent="0.3">
      <c r="A113" s="291"/>
      <c r="B113" s="254" t="s">
        <v>1781</v>
      </c>
      <c r="C113" s="30">
        <v>25</v>
      </c>
      <c r="D113" s="181" t="s">
        <v>1789</v>
      </c>
      <c r="E113" s="23" t="s">
        <v>1787</v>
      </c>
      <c r="F113" s="34"/>
      <c r="G113" s="150">
        <v>323.77</v>
      </c>
      <c r="H113" s="98">
        <f t="shared" si="12"/>
        <v>32377</v>
      </c>
      <c r="I113" s="186"/>
      <c r="J113" s="27">
        <f t="shared" si="13"/>
        <v>0</v>
      </c>
    </row>
    <row r="114" spans="1:10" s="77" customFormat="1" ht="30" customHeight="1" thickBot="1" x14ac:dyDescent="0.3">
      <c r="A114" s="322" t="s">
        <v>1354</v>
      </c>
      <c r="B114" s="322"/>
      <c r="C114" s="322"/>
      <c r="D114" s="322"/>
      <c r="E114" s="322"/>
      <c r="F114" s="322"/>
      <c r="G114" s="322"/>
      <c r="H114" s="322"/>
      <c r="I114" s="322"/>
      <c r="J114" s="322"/>
    </row>
    <row r="115" spans="1:10" s="77" customFormat="1" ht="55.95" customHeight="1" thickBot="1" x14ac:dyDescent="0.3">
      <c r="A115" s="280"/>
      <c r="B115" s="280" t="s">
        <v>1363</v>
      </c>
      <c r="C115" s="30">
        <v>15</v>
      </c>
      <c r="D115" s="181">
        <v>20</v>
      </c>
      <c r="E115" s="23" t="s">
        <v>1355</v>
      </c>
      <c r="F115" s="34">
        <v>100006576</v>
      </c>
      <c r="G115" s="150">
        <v>23.66</v>
      </c>
      <c r="H115" s="98">
        <f t="shared" si="4"/>
        <v>2366</v>
      </c>
      <c r="I115" s="186"/>
      <c r="J115" s="27">
        <f t="shared" si="5"/>
        <v>0</v>
      </c>
    </row>
    <row r="116" spans="1:10" s="77" customFormat="1" ht="52.95" customHeight="1" thickBot="1" x14ac:dyDescent="0.3">
      <c r="A116" s="280"/>
      <c r="B116" s="280"/>
      <c r="C116" s="30">
        <v>20</v>
      </c>
      <c r="D116" s="181">
        <v>45</v>
      </c>
      <c r="E116" s="23" t="s">
        <v>1356</v>
      </c>
      <c r="F116" s="34">
        <v>100006463</v>
      </c>
      <c r="G116" s="150">
        <v>29.03</v>
      </c>
      <c r="H116" s="98">
        <f t="shared" si="4"/>
        <v>2903</v>
      </c>
      <c r="I116" s="186"/>
      <c r="J116" s="27">
        <f t="shared" si="5"/>
        <v>0</v>
      </c>
    </row>
    <row r="117" spans="1:10" s="77" customFormat="1" ht="52.2" customHeight="1" thickBot="1" x14ac:dyDescent="0.3">
      <c r="A117" s="280"/>
      <c r="B117" s="280"/>
      <c r="C117" s="30">
        <v>25</v>
      </c>
      <c r="D117" s="181">
        <v>60</v>
      </c>
      <c r="E117" s="23" t="s">
        <v>1357</v>
      </c>
      <c r="F117" s="34">
        <v>100006465</v>
      </c>
      <c r="G117" s="150">
        <v>37.130000000000003</v>
      </c>
      <c r="H117" s="98">
        <f t="shared" si="4"/>
        <v>3713.0000000000005</v>
      </c>
      <c r="I117" s="186"/>
      <c r="J117" s="27">
        <f t="shared" si="5"/>
        <v>0</v>
      </c>
    </row>
    <row r="118" spans="1:10" s="77" customFormat="1" ht="55.95" customHeight="1" thickBot="1" x14ac:dyDescent="0.3">
      <c r="A118" s="280"/>
      <c r="B118" s="280"/>
      <c r="C118" s="30">
        <v>32</v>
      </c>
      <c r="D118" s="181">
        <v>100</v>
      </c>
      <c r="E118" s="23" t="s">
        <v>1358</v>
      </c>
      <c r="F118" s="34">
        <v>100006467</v>
      </c>
      <c r="G118" s="150">
        <v>55.67</v>
      </c>
      <c r="H118" s="98">
        <f t="shared" si="4"/>
        <v>5567</v>
      </c>
      <c r="I118" s="186"/>
      <c r="J118" s="27">
        <f t="shared" si="5"/>
        <v>0</v>
      </c>
    </row>
    <row r="119" spans="1:10" s="77" customFormat="1" ht="52.95" customHeight="1" thickBot="1" x14ac:dyDescent="0.3">
      <c r="A119" s="280"/>
      <c r="B119" s="280"/>
      <c r="C119" s="30">
        <v>40</v>
      </c>
      <c r="D119" s="181">
        <v>170</v>
      </c>
      <c r="E119" s="23" t="s">
        <v>1359</v>
      </c>
      <c r="F119" s="34">
        <v>100006468</v>
      </c>
      <c r="G119" s="150">
        <v>77.88</v>
      </c>
      <c r="H119" s="98">
        <f t="shared" si="4"/>
        <v>7788</v>
      </c>
      <c r="I119" s="186"/>
      <c r="J119" s="27">
        <f t="shared" si="5"/>
        <v>0</v>
      </c>
    </row>
    <row r="120" spans="1:10" s="77" customFormat="1" ht="52.2" customHeight="1" thickBot="1" x14ac:dyDescent="0.3">
      <c r="A120" s="280"/>
      <c r="B120" s="280"/>
      <c r="C120" s="30">
        <v>50</v>
      </c>
      <c r="D120" s="181">
        <v>265</v>
      </c>
      <c r="E120" s="23" t="s">
        <v>1360</v>
      </c>
      <c r="F120" s="34">
        <v>100006762</v>
      </c>
      <c r="G120" s="150">
        <v>113.8</v>
      </c>
      <c r="H120" s="98">
        <f t="shared" si="4"/>
        <v>11380</v>
      </c>
      <c r="I120" s="186"/>
      <c r="J120" s="27">
        <f t="shared" si="5"/>
        <v>0</v>
      </c>
    </row>
    <row r="121" spans="1:10" s="24" customFormat="1" ht="6" customHeight="1" thickBot="1" x14ac:dyDescent="0.35">
      <c r="A121" s="284"/>
      <c r="B121" s="284"/>
      <c r="C121" s="284"/>
      <c r="D121" s="284"/>
      <c r="E121" s="284"/>
      <c r="F121" s="284"/>
      <c r="G121" s="284"/>
      <c r="H121" s="284"/>
      <c r="I121" s="284"/>
    </row>
    <row r="122" spans="1:10" s="77" customFormat="1" ht="55.95" customHeight="1" thickBot="1" x14ac:dyDescent="0.3">
      <c r="A122" s="280"/>
      <c r="B122" s="280" t="s">
        <v>1362</v>
      </c>
      <c r="C122" s="30">
        <v>15</v>
      </c>
      <c r="D122" s="181">
        <v>1.8</v>
      </c>
      <c r="E122" s="23" t="s">
        <v>1364</v>
      </c>
      <c r="F122" s="34">
        <v>100005766</v>
      </c>
      <c r="G122" s="150">
        <v>88.71</v>
      </c>
      <c r="H122" s="98">
        <f t="shared" si="4"/>
        <v>8871</v>
      </c>
      <c r="I122" s="186"/>
      <c r="J122" s="27">
        <f t="shared" si="5"/>
        <v>0</v>
      </c>
    </row>
    <row r="123" spans="1:10" s="77" customFormat="1" ht="52.95" customHeight="1" thickBot="1" x14ac:dyDescent="0.3">
      <c r="A123" s="280"/>
      <c r="B123" s="280"/>
      <c r="C123" s="30">
        <v>20</v>
      </c>
      <c r="D123" s="181">
        <v>4.6500000000000004</v>
      </c>
      <c r="E123" s="23" t="s">
        <v>1365</v>
      </c>
      <c r="F123" s="34">
        <v>100005767</v>
      </c>
      <c r="G123" s="150">
        <v>97.61</v>
      </c>
      <c r="H123" s="98">
        <f t="shared" si="4"/>
        <v>9761</v>
      </c>
      <c r="I123" s="186"/>
      <c r="J123" s="27">
        <f t="shared" si="5"/>
        <v>0</v>
      </c>
    </row>
    <row r="124" spans="1:10" s="77" customFormat="1" ht="52.2" customHeight="1" thickBot="1" x14ac:dyDescent="0.3">
      <c r="A124" s="280"/>
      <c r="B124" s="280"/>
      <c r="C124" s="30">
        <v>25</v>
      </c>
      <c r="D124" s="181">
        <v>7.4</v>
      </c>
      <c r="E124" s="23" t="s">
        <v>1366</v>
      </c>
      <c r="F124" s="34">
        <v>100005768</v>
      </c>
      <c r="G124" s="150">
        <v>115.48</v>
      </c>
      <c r="H124" s="98">
        <f t="shared" si="4"/>
        <v>11548</v>
      </c>
      <c r="I124" s="186"/>
      <c r="J124" s="27">
        <f t="shared" si="5"/>
        <v>0</v>
      </c>
    </row>
    <row r="125" spans="1:10" s="77" customFormat="1" ht="55.95" customHeight="1" thickBot="1" x14ac:dyDescent="0.3">
      <c r="A125" s="280"/>
      <c r="B125" s="280"/>
      <c r="C125" s="30">
        <v>32</v>
      </c>
      <c r="D125" s="181">
        <v>15.5</v>
      </c>
      <c r="E125" s="23" t="s">
        <v>1367</v>
      </c>
      <c r="F125" s="34">
        <v>100005769</v>
      </c>
      <c r="G125" s="150">
        <v>208.92</v>
      </c>
      <c r="H125" s="98">
        <f t="shared" si="4"/>
        <v>20892</v>
      </c>
      <c r="I125" s="186"/>
      <c r="J125" s="27">
        <f t="shared" si="5"/>
        <v>0</v>
      </c>
    </row>
    <row r="126" spans="1:10" s="77" customFormat="1" ht="52.95" customHeight="1" thickBot="1" x14ac:dyDescent="0.3">
      <c r="A126" s="280"/>
      <c r="B126" s="280"/>
      <c r="C126" s="30">
        <v>40</v>
      </c>
      <c r="D126" s="181">
        <v>25.7</v>
      </c>
      <c r="E126" s="23" t="s">
        <v>1368</v>
      </c>
      <c r="F126" s="34">
        <v>100005770</v>
      </c>
      <c r="G126" s="150">
        <v>255.38</v>
      </c>
      <c r="H126" s="98">
        <f t="shared" si="4"/>
        <v>25538</v>
      </c>
      <c r="I126" s="186"/>
      <c r="J126" s="27">
        <f t="shared" si="5"/>
        <v>0</v>
      </c>
    </row>
    <row r="127" spans="1:10" s="77" customFormat="1" ht="52.2" customHeight="1" thickBot="1" x14ac:dyDescent="0.3">
      <c r="A127" s="280"/>
      <c r="B127" s="280"/>
      <c r="C127" s="30">
        <v>50</v>
      </c>
      <c r="D127" s="181">
        <v>44</v>
      </c>
      <c r="E127" s="23" t="s">
        <v>1369</v>
      </c>
      <c r="F127" s="34">
        <v>100005771</v>
      </c>
      <c r="G127" s="150">
        <v>466.34</v>
      </c>
      <c r="H127" s="98">
        <f t="shared" si="4"/>
        <v>46634</v>
      </c>
      <c r="I127" s="186"/>
      <c r="J127" s="27">
        <f t="shared" si="5"/>
        <v>0</v>
      </c>
    </row>
    <row r="128" spans="1:10" s="77" customFormat="1" ht="30" customHeight="1" thickBot="1" x14ac:dyDescent="0.3">
      <c r="A128" s="322" t="s">
        <v>1370</v>
      </c>
      <c r="B128" s="322"/>
      <c r="C128" s="322"/>
      <c r="D128" s="322"/>
      <c r="E128" s="322"/>
      <c r="F128" s="322"/>
      <c r="G128" s="322"/>
      <c r="H128" s="322"/>
      <c r="I128" s="322"/>
      <c r="J128" s="322"/>
    </row>
    <row r="129" spans="1:10" s="77" customFormat="1" ht="45" customHeight="1" thickBot="1" x14ac:dyDescent="0.3">
      <c r="A129" s="280"/>
      <c r="B129" s="280" t="s">
        <v>1373</v>
      </c>
      <c r="C129" s="30">
        <v>15</v>
      </c>
      <c r="D129" s="181">
        <v>1.6</v>
      </c>
      <c r="E129" s="23" t="s">
        <v>1371</v>
      </c>
      <c r="F129" s="34">
        <v>100012105</v>
      </c>
      <c r="G129" s="150">
        <v>48.8</v>
      </c>
      <c r="H129" s="98">
        <f t="shared" si="4"/>
        <v>4880</v>
      </c>
      <c r="I129" s="186"/>
      <c r="J129" s="27">
        <f t="shared" si="5"/>
        <v>0</v>
      </c>
    </row>
    <row r="130" spans="1:10" s="77" customFormat="1" ht="45" customHeight="1" thickBot="1" x14ac:dyDescent="0.3">
      <c r="A130" s="280"/>
      <c r="B130" s="280"/>
      <c r="C130" s="30">
        <v>20</v>
      </c>
      <c r="D130" s="181">
        <v>2.5</v>
      </c>
      <c r="E130" s="23" t="s">
        <v>1372</v>
      </c>
      <c r="F130" s="34">
        <v>100012106</v>
      </c>
      <c r="G130" s="150">
        <v>54.08</v>
      </c>
      <c r="H130" s="98">
        <f t="shared" si="4"/>
        <v>5408</v>
      </c>
      <c r="I130" s="186"/>
      <c r="J130" s="27">
        <f t="shared" si="5"/>
        <v>0</v>
      </c>
    </row>
    <row r="131" spans="1:10" s="24" customFormat="1" ht="6" customHeight="1" thickBot="1" x14ac:dyDescent="0.35">
      <c r="A131" s="284"/>
      <c r="B131" s="284"/>
      <c r="C131" s="284"/>
      <c r="D131" s="284"/>
      <c r="E131" s="284"/>
      <c r="F131" s="284"/>
      <c r="G131" s="284"/>
      <c r="H131" s="284"/>
      <c r="I131" s="284"/>
    </row>
    <row r="132" spans="1:10" s="77" customFormat="1" ht="55.95" customHeight="1" thickBot="1" x14ac:dyDescent="0.3">
      <c r="A132" s="280"/>
      <c r="B132" s="280" t="s">
        <v>1374</v>
      </c>
      <c r="C132" s="30">
        <v>15</v>
      </c>
      <c r="D132" s="181">
        <v>1.6</v>
      </c>
      <c r="E132" s="23" t="s">
        <v>1375</v>
      </c>
      <c r="F132" s="34">
        <v>100033916</v>
      </c>
      <c r="G132" s="150">
        <v>64.63</v>
      </c>
      <c r="H132" s="98">
        <f t="shared" si="4"/>
        <v>6463</v>
      </c>
      <c r="I132" s="186"/>
      <c r="J132" s="27">
        <f t="shared" si="5"/>
        <v>0</v>
      </c>
    </row>
    <row r="133" spans="1:10" s="77" customFormat="1" ht="52.95" customHeight="1" thickBot="1" x14ac:dyDescent="0.3">
      <c r="A133" s="280"/>
      <c r="B133" s="280"/>
      <c r="C133" s="30">
        <v>20</v>
      </c>
      <c r="D133" s="181">
        <v>2.5</v>
      </c>
      <c r="E133" s="23" t="s">
        <v>1376</v>
      </c>
      <c r="F133" s="34">
        <v>100033919</v>
      </c>
      <c r="G133" s="150">
        <v>75.33</v>
      </c>
      <c r="H133" s="98">
        <f t="shared" si="4"/>
        <v>7533</v>
      </c>
      <c r="I133" s="186"/>
      <c r="J133" s="27">
        <f t="shared" si="5"/>
        <v>0</v>
      </c>
    </row>
    <row r="134" spans="1:10" s="77" customFormat="1" ht="52.2" customHeight="1" thickBot="1" x14ac:dyDescent="0.3">
      <c r="A134" s="280"/>
      <c r="B134" s="280"/>
      <c r="C134" s="30">
        <v>25</v>
      </c>
      <c r="D134" s="181">
        <v>4</v>
      </c>
      <c r="E134" s="23" t="s">
        <v>1377</v>
      </c>
      <c r="F134" s="34" t="s">
        <v>1378</v>
      </c>
      <c r="G134" s="150">
        <v>103.22</v>
      </c>
      <c r="H134" s="98">
        <f t="shared" si="4"/>
        <v>10322</v>
      </c>
      <c r="I134" s="186"/>
      <c r="J134" s="27">
        <f t="shared" si="5"/>
        <v>0</v>
      </c>
    </row>
    <row r="135" spans="1:10" s="24" customFormat="1" ht="6" customHeight="1" thickBot="1" x14ac:dyDescent="0.35">
      <c r="A135" s="284"/>
      <c r="B135" s="284"/>
      <c r="C135" s="284"/>
      <c r="D135" s="284"/>
      <c r="E135" s="284"/>
      <c r="F135" s="284"/>
      <c r="G135" s="284"/>
      <c r="H135" s="284"/>
      <c r="I135" s="284"/>
    </row>
    <row r="136" spans="1:10" s="77" customFormat="1" ht="52.2" customHeight="1" thickBot="1" x14ac:dyDescent="0.3">
      <c r="A136" s="280"/>
      <c r="B136" s="280" t="s">
        <v>1416</v>
      </c>
      <c r="C136" s="30">
        <v>15</v>
      </c>
      <c r="D136" s="181"/>
      <c r="E136" s="23" t="s">
        <v>1417</v>
      </c>
      <c r="F136" s="34">
        <v>100005814</v>
      </c>
      <c r="G136" s="150">
        <v>89.15</v>
      </c>
      <c r="H136" s="98">
        <f>G136*(1-$H$3)*$H$5</f>
        <v>8915</v>
      </c>
      <c r="I136" s="186"/>
      <c r="J136" s="27">
        <f t="shared" si="5"/>
        <v>0</v>
      </c>
    </row>
    <row r="137" spans="1:10" s="77" customFormat="1" ht="52.2" customHeight="1" thickBot="1" x14ac:dyDescent="0.3">
      <c r="A137" s="280"/>
      <c r="B137" s="280"/>
      <c r="C137" s="30">
        <v>20</v>
      </c>
      <c r="D137" s="181"/>
      <c r="E137" s="23" t="s">
        <v>1418</v>
      </c>
      <c r="F137" s="34">
        <v>100005815</v>
      </c>
      <c r="G137" s="150">
        <v>99.16</v>
      </c>
      <c r="H137" s="98">
        <f t="shared" si="4"/>
        <v>9916</v>
      </c>
      <c r="I137" s="186"/>
      <c r="J137" s="27">
        <f t="shared" si="5"/>
        <v>0</v>
      </c>
    </row>
    <row r="138" spans="1:10" s="77" customFormat="1" ht="52.2" customHeight="1" thickBot="1" x14ac:dyDescent="0.3">
      <c r="A138" s="280"/>
      <c r="B138" s="280"/>
      <c r="C138" s="30">
        <v>25</v>
      </c>
      <c r="D138" s="181"/>
      <c r="E138" s="23" t="s">
        <v>1419</v>
      </c>
      <c r="F138" s="34">
        <v>100005816</v>
      </c>
      <c r="G138" s="150">
        <v>135.87</v>
      </c>
      <c r="H138" s="98">
        <f t="shared" si="4"/>
        <v>13587</v>
      </c>
      <c r="I138" s="186"/>
      <c r="J138" s="27">
        <f t="shared" si="5"/>
        <v>0</v>
      </c>
    </row>
    <row r="139" spans="1:10" s="77" customFormat="1" ht="52.2" customHeight="1" thickBot="1" x14ac:dyDescent="0.3">
      <c r="A139" s="280"/>
      <c r="B139" s="280"/>
      <c r="C139" s="30">
        <v>32</v>
      </c>
      <c r="D139" s="181"/>
      <c r="E139" s="23" t="s">
        <v>1420</v>
      </c>
      <c r="F139" s="34">
        <v>100005817</v>
      </c>
      <c r="G139" s="150">
        <v>206.34</v>
      </c>
      <c r="H139" s="98">
        <f t="shared" si="4"/>
        <v>20634</v>
      </c>
      <c r="I139" s="186"/>
      <c r="J139" s="27">
        <f t="shared" si="5"/>
        <v>0</v>
      </c>
    </row>
    <row r="140" spans="1:10" s="77" customFormat="1" ht="52.2" customHeight="1" thickBot="1" x14ac:dyDescent="0.3">
      <c r="A140" s="280"/>
      <c r="B140" s="280"/>
      <c r="C140" s="30">
        <v>40</v>
      </c>
      <c r="D140" s="181"/>
      <c r="E140" s="23" t="s">
        <v>1421</v>
      </c>
      <c r="F140" s="34">
        <v>100005818</v>
      </c>
      <c r="G140" s="150">
        <v>236.93</v>
      </c>
      <c r="H140" s="98">
        <f t="shared" si="4"/>
        <v>23693</v>
      </c>
      <c r="I140" s="186"/>
      <c r="J140" s="27">
        <f t="shared" si="5"/>
        <v>0</v>
      </c>
    </row>
    <row r="141" spans="1:10" s="77" customFormat="1" ht="52.2" customHeight="1" thickBot="1" x14ac:dyDescent="0.3">
      <c r="A141" s="280"/>
      <c r="B141" s="280"/>
      <c r="C141" s="30">
        <v>50</v>
      </c>
      <c r="D141" s="181"/>
      <c r="E141" s="23" t="s">
        <v>1422</v>
      </c>
      <c r="F141" s="34">
        <v>100005819</v>
      </c>
      <c r="G141" s="150">
        <v>438.7</v>
      </c>
      <c r="H141" s="98">
        <f t="shared" si="4"/>
        <v>43870</v>
      </c>
      <c r="I141" s="186"/>
      <c r="J141" s="27">
        <f t="shared" si="5"/>
        <v>0</v>
      </c>
    </row>
    <row r="142" spans="1:10" s="24" customFormat="1" ht="6" customHeight="1" thickBot="1" x14ac:dyDescent="0.35">
      <c r="A142" s="284"/>
      <c r="B142" s="284"/>
      <c r="C142" s="284"/>
      <c r="D142" s="284"/>
      <c r="E142" s="284"/>
      <c r="F142" s="284"/>
      <c r="G142" s="284"/>
      <c r="H142" s="284"/>
      <c r="I142" s="284"/>
    </row>
    <row r="143" spans="1:10" s="77" customFormat="1" ht="52.2" customHeight="1" thickBot="1" x14ac:dyDescent="0.3">
      <c r="A143" s="280"/>
      <c r="B143" s="280" t="s">
        <v>1385</v>
      </c>
      <c r="C143" s="30">
        <v>15</v>
      </c>
      <c r="D143" s="181">
        <v>1.71</v>
      </c>
      <c r="E143" s="23" t="s">
        <v>1379</v>
      </c>
      <c r="F143" s="34">
        <v>100005810</v>
      </c>
      <c r="G143" s="150">
        <v>118.07</v>
      </c>
      <c r="H143" s="98">
        <f t="shared" si="4"/>
        <v>11807</v>
      </c>
      <c r="I143" s="186"/>
      <c r="J143" s="27">
        <f t="shared" si="5"/>
        <v>0</v>
      </c>
    </row>
    <row r="144" spans="1:10" s="77" customFormat="1" ht="52.95" customHeight="1" thickBot="1" x14ac:dyDescent="0.3">
      <c r="A144" s="280"/>
      <c r="B144" s="280"/>
      <c r="C144" s="30">
        <v>20</v>
      </c>
      <c r="D144" s="181">
        <v>4.4000000000000004</v>
      </c>
      <c r="E144" s="23" t="s">
        <v>1380</v>
      </c>
      <c r="F144" s="34">
        <v>100005811</v>
      </c>
      <c r="G144" s="150">
        <v>134.58000000000001</v>
      </c>
      <c r="H144" s="98">
        <f t="shared" si="4"/>
        <v>13458.000000000002</v>
      </c>
      <c r="I144" s="186"/>
      <c r="J144" s="27">
        <f t="shared" si="5"/>
        <v>0</v>
      </c>
    </row>
    <row r="145" spans="1:10" s="77" customFormat="1" ht="55.95" customHeight="1" thickBot="1" x14ac:dyDescent="0.3">
      <c r="A145" s="280"/>
      <c r="B145" s="280"/>
      <c r="C145" s="30">
        <v>25</v>
      </c>
      <c r="D145" s="181">
        <v>7.46</v>
      </c>
      <c r="E145" s="23" t="s">
        <v>1381</v>
      </c>
      <c r="F145" s="34">
        <v>100005812</v>
      </c>
      <c r="G145" s="150">
        <v>162.15</v>
      </c>
      <c r="H145" s="98">
        <f t="shared" si="4"/>
        <v>16215</v>
      </c>
      <c r="I145" s="186"/>
      <c r="J145" s="27">
        <f t="shared" si="5"/>
        <v>0</v>
      </c>
    </row>
    <row r="146" spans="1:10" s="77" customFormat="1" ht="52.95" customHeight="1" thickBot="1" x14ac:dyDescent="0.3">
      <c r="A146" s="280"/>
      <c r="B146" s="280"/>
      <c r="C146" s="30">
        <v>32</v>
      </c>
      <c r="D146" s="181">
        <v>13.48</v>
      </c>
      <c r="E146" s="23" t="s">
        <v>1382</v>
      </c>
      <c r="F146" s="34">
        <v>100005813</v>
      </c>
      <c r="G146" s="150">
        <v>241.95</v>
      </c>
      <c r="H146" s="98">
        <f t="shared" si="4"/>
        <v>24195</v>
      </c>
      <c r="I146" s="186"/>
      <c r="J146" s="27">
        <f t="shared" si="5"/>
        <v>0</v>
      </c>
    </row>
    <row r="147" spans="1:10" s="77" customFormat="1" ht="52.2" customHeight="1" thickBot="1" x14ac:dyDescent="0.3">
      <c r="A147" s="280"/>
      <c r="B147" s="280"/>
      <c r="C147" s="30">
        <v>40</v>
      </c>
      <c r="D147" s="181">
        <v>23.68</v>
      </c>
      <c r="E147" s="23" t="s">
        <v>1383</v>
      </c>
      <c r="F147" s="34">
        <v>100005820</v>
      </c>
      <c r="G147" s="150">
        <v>269.49</v>
      </c>
      <c r="H147" s="98">
        <f t="shared" si="4"/>
        <v>26949</v>
      </c>
      <c r="I147" s="186"/>
      <c r="J147" s="27">
        <f t="shared" si="5"/>
        <v>0</v>
      </c>
    </row>
    <row r="148" spans="1:10" s="77" customFormat="1" ht="52.2" customHeight="1" thickBot="1" x14ac:dyDescent="0.3">
      <c r="A148" s="280"/>
      <c r="B148" s="280"/>
      <c r="C148" s="30">
        <v>50</v>
      </c>
      <c r="D148" s="181">
        <v>34.520000000000003</v>
      </c>
      <c r="E148" s="23" t="s">
        <v>1384</v>
      </c>
      <c r="F148" s="34">
        <v>100005821</v>
      </c>
      <c r="G148" s="150">
        <v>446.61</v>
      </c>
      <c r="H148" s="98">
        <f t="shared" si="4"/>
        <v>44661</v>
      </c>
      <c r="I148" s="186"/>
      <c r="J148" s="27">
        <f t="shared" si="5"/>
        <v>0</v>
      </c>
    </row>
    <row r="149" spans="1:10" s="24" customFormat="1" ht="6" customHeight="1" thickBot="1" x14ac:dyDescent="0.35">
      <c r="A149" s="284"/>
      <c r="B149" s="284"/>
      <c r="C149" s="284"/>
      <c r="D149" s="284"/>
      <c r="E149" s="284"/>
      <c r="F149" s="284"/>
      <c r="G149" s="284"/>
      <c r="H149" s="284"/>
      <c r="I149" s="284"/>
    </row>
    <row r="150" spans="1:10" s="77" customFormat="1" ht="55.95" customHeight="1" thickBot="1" x14ac:dyDescent="0.3">
      <c r="A150" s="280"/>
      <c r="B150" s="280" t="s">
        <v>1386</v>
      </c>
      <c r="C150" s="30">
        <v>15</v>
      </c>
      <c r="D150" s="181">
        <v>2.97</v>
      </c>
      <c r="E150" s="23" t="s">
        <v>1387</v>
      </c>
      <c r="F150" s="34" t="s">
        <v>1393</v>
      </c>
      <c r="G150" s="150">
        <v>105.96</v>
      </c>
      <c r="H150" s="98">
        <f t="shared" si="4"/>
        <v>10596</v>
      </c>
      <c r="I150" s="186"/>
      <c r="J150" s="27">
        <f t="shared" si="5"/>
        <v>0</v>
      </c>
    </row>
    <row r="151" spans="1:10" s="77" customFormat="1" ht="52.95" customHeight="1" thickBot="1" x14ac:dyDescent="0.3">
      <c r="A151" s="280"/>
      <c r="B151" s="280"/>
      <c r="C151" s="30">
        <v>20</v>
      </c>
      <c r="D151" s="181">
        <v>6</v>
      </c>
      <c r="E151" s="23" t="s">
        <v>1388</v>
      </c>
      <c r="F151" s="34" t="s">
        <v>1394</v>
      </c>
      <c r="G151" s="150">
        <v>115.32</v>
      </c>
      <c r="H151" s="98">
        <f t="shared" si="4"/>
        <v>11532</v>
      </c>
      <c r="I151" s="186"/>
      <c r="J151" s="27">
        <f t="shared" si="5"/>
        <v>0</v>
      </c>
    </row>
    <row r="152" spans="1:10" s="77" customFormat="1" ht="52.2" customHeight="1" thickBot="1" x14ac:dyDescent="0.3">
      <c r="A152" s="280"/>
      <c r="B152" s="280"/>
      <c r="C152" s="30">
        <v>25</v>
      </c>
      <c r="D152" s="181">
        <v>8.4</v>
      </c>
      <c r="E152" s="23" t="s">
        <v>1389</v>
      </c>
      <c r="F152" s="34" t="s">
        <v>1395</v>
      </c>
      <c r="G152" s="150">
        <v>130.13999999999999</v>
      </c>
      <c r="H152" s="98">
        <f t="shared" si="4"/>
        <v>13013.999999999998</v>
      </c>
      <c r="I152" s="186"/>
      <c r="J152" s="27">
        <f t="shared" si="5"/>
        <v>0</v>
      </c>
    </row>
    <row r="153" spans="1:10" s="77" customFormat="1" ht="52.2" customHeight="1" thickBot="1" x14ac:dyDescent="0.3">
      <c r="A153" s="280"/>
      <c r="B153" s="280"/>
      <c r="C153" s="30">
        <v>32</v>
      </c>
      <c r="D153" s="181">
        <v>12.83</v>
      </c>
      <c r="E153" s="23" t="s">
        <v>1390</v>
      </c>
      <c r="F153" s="34" t="s">
        <v>1396</v>
      </c>
      <c r="G153" s="150">
        <v>164.25</v>
      </c>
      <c r="H153" s="98">
        <f t="shared" si="4"/>
        <v>16425</v>
      </c>
      <c r="I153" s="186"/>
      <c r="J153" s="27">
        <f t="shared" si="5"/>
        <v>0</v>
      </c>
    </row>
    <row r="154" spans="1:10" s="77" customFormat="1" ht="52.95" customHeight="1" thickBot="1" x14ac:dyDescent="0.3">
      <c r="A154" s="280"/>
      <c r="B154" s="280"/>
      <c r="C154" s="30">
        <v>40</v>
      </c>
      <c r="D154" s="181">
        <v>20.81</v>
      </c>
      <c r="E154" s="23" t="s">
        <v>1391</v>
      </c>
      <c r="F154" s="34" t="s">
        <v>1397</v>
      </c>
      <c r="G154" s="150">
        <v>205.65</v>
      </c>
      <c r="H154" s="98">
        <f t="shared" si="4"/>
        <v>20565</v>
      </c>
      <c r="I154" s="186"/>
      <c r="J154" s="27">
        <f t="shared" si="5"/>
        <v>0</v>
      </c>
    </row>
    <row r="155" spans="1:10" s="77" customFormat="1" ht="52.95" customHeight="1" thickBot="1" x14ac:dyDescent="0.3">
      <c r="A155" s="280"/>
      <c r="B155" s="280"/>
      <c r="C155" s="30">
        <v>50</v>
      </c>
      <c r="D155" s="181">
        <v>35.86</v>
      </c>
      <c r="E155" s="23" t="s">
        <v>1392</v>
      </c>
      <c r="F155" s="34" t="s">
        <v>1398</v>
      </c>
      <c r="G155" s="150">
        <v>340.49</v>
      </c>
      <c r="H155" s="98">
        <f t="shared" si="4"/>
        <v>34049</v>
      </c>
      <c r="I155" s="186"/>
      <c r="J155" s="27">
        <f t="shared" si="5"/>
        <v>0</v>
      </c>
    </row>
    <row r="156" spans="1:10" s="24" customFormat="1" ht="6" customHeight="1" thickBot="1" x14ac:dyDescent="0.35">
      <c r="A156" s="284"/>
      <c r="B156" s="284"/>
      <c r="C156" s="284"/>
      <c r="D156" s="284"/>
      <c r="E156" s="284"/>
      <c r="F156" s="284"/>
      <c r="G156" s="284"/>
      <c r="H156" s="284"/>
      <c r="I156" s="284"/>
    </row>
    <row r="157" spans="1:10" s="77" customFormat="1" ht="55.95" customHeight="1" thickBot="1" x14ac:dyDescent="0.3">
      <c r="A157" s="280"/>
      <c r="B157" s="280" t="s">
        <v>1399</v>
      </c>
      <c r="C157" s="30">
        <v>50</v>
      </c>
      <c r="D157" s="181">
        <v>54</v>
      </c>
      <c r="E157" s="23" t="s">
        <v>1407</v>
      </c>
      <c r="F157" s="34" t="s">
        <v>1400</v>
      </c>
      <c r="G157" s="150">
        <v>516.54</v>
      </c>
      <c r="H157" s="98">
        <f t="shared" si="4"/>
        <v>51654</v>
      </c>
      <c r="I157" s="186"/>
      <c r="J157" s="27">
        <f t="shared" si="5"/>
        <v>0</v>
      </c>
    </row>
    <row r="158" spans="1:10" s="77" customFormat="1" ht="52.95" customHeight="1" thickBot="1" x14ac:dyDescent="0.3">
      <c r="A158" s="280"/>
      <c r="B158" s="280"/>
      <c r="C158" s="30">
        <v>65</v>
      </c>
      <c r="D158" s="181">
        <v>94</v>
      </c>
      <c r="E158" s="23" t="s">
        <v>1408</v>
      </c>
      <c r="F158" s="34" t="s">
        <v>1401</v>
      </c>
      <c r="G158" s="150">
        <v>627.47</v>
      </c>
      <c r="H158" s="98">
        <f t="shared" si="4"/>
        <v>62747</v>
      </c>
      <c r="I158" s="186"/>
      <c r="J158" s="27">
        <f t="shared" si="5"/>
        <v>0</v>
      </c>
    </row>
    <row r="159" spans="1:10" s="77" customFormat="1" ht="52.2" customHeight="1" thickBot="1" x14ac:dyDescent="0.3">
      <c r="A159" s="280"/>
      <c r="B159" s="280"/>
      <c r="C159" s="30">
        <v>80</v>
      </c>
      <c r="D159" s="181">
        <v>137</v>
      </c>
      <c r="E159" s="23" t="s">
        <v>1409</v>
      </c>
      <c r="F159" s="34" t="s">
        <v>1402</v>
      </c>
      <c r="G159" s="150">
        <v>1036.31</v>
      </c>
      <c r="H159" s="98">
        <f t="shared" si="4"/>
        <v>103631</v>
      </c>
      <c r="I159" s="186"/>
      <c r="J159" s="27">
        <f t="shared" si="5"/>
        <v>0</v>
      </c>
    </row>
    <row r="160" spans="1:10" s="77" customFormat="1" ht="52.2" customHeight="1" thickBot="1" x14ac:dyDescent="0.3">
      <c r="A160" s="280"/>
      <c r="B160" s="280"/>
      <c r="C160" s="30">
        <v>100</v>
      </c>
      <c r="D160" s="181">
        <v>211</v>
      </c>
      <c r="E160" s="23" t="s">
        <v>1410</v>
      </c>
      <c r="F160" s="34" t="s">
        <v>1403</v>
      </c>
      <c r="G160" s="150">
        <v>1456.52</v>
      </c>
      <c r="H160" s="98">
        <f t="shared" si="4"/>
        <v>145652</v>
      </c>
      <c r="I160" s="186"/>
      <c r="J160" s="27">
        <f t="shared" si="5"/>
        <v>0</v>
      </c>
    </row>
    <row r="161" spans="1:10" s="77" customFormat="1" ht="52.95" customHeight="1" thickBot="1" x14ac:dyDescent="0.3">
      <c r="A161" s="280"/>
      <c r="B161" s="280"/>
      <c r="C161" s="30">
        <v>125</v>
      </c>
      <c r="D161" s="181">
        <v>330</v>
      </c>
      <c r="E161" s="23" t="s">
        <v>1411</v>
      </c>
      <c r="F161" s="34" t="s">
        <v>1404</v>
      </c>
      <c r="G161" s="150">
        <v>2098.56</v>
      </c>
      <c r="H161" s="98">
        <f t="shared" si="4"/>
        <v>209856</v>
      </c>
      <c r="I161" s="186"/>
      <c r="J161" s="27">
        <f t="shared" si="5"/>
        <v>0</v>
      </c>
    </row>
    <row r="162" spans="1:10" s="77" customFormat="1" ht="55.95" customHeight="1" thickBot="1" x14ac:dyDescent="0.3">
      <c r="A162" s="280"/>
      <c r="B162" s="280"/>
      <c r="C162" s="30">
        <v>150</v>
      </c>
      <c r="D162" s="181">
        <v>408</v>
      </c>
      <c r="E162" s="23" t="s">
        <v>1412</v>
      </c>
      <c r="F162" s="34" t="s">
        <v>1405</v>
      </c>
      <c r="G162" s="150">
        <v>2751.18</v>
      </c>
      <c r="H162" s="98">
        <f t="shared" si="4"/>
        <v>275118</v>
      </c>
      <c r="I162" s="186"/>
      <c r="J162" s="27">
        <f t="shared" si="5"/>
        <v>0</v>
      </c>
    </row>
    <row r="163" spans="1:10" s="77" customFormat="1" ht="52.95" customHeight="1" thickBot="1" x14ac:dyDescent="0.3">
      <c r="A163" s="280"/>
      <c r="B163" s="280"/>
      <c r="C163" s="30">
        <v>200</v>
      </c>
      <c r="D163" s="181">
        <v>759</v>
      </c>
      <c r="E163" s="23" t="s">
        <v>1413</v>
      </c>
      <c r="F163" s="34" t="s">
        <v>1406</v>
      </c>
      <c r="G163" s="150">
        <v>6009.16</v>
      </c>
      <c r="H163" s="98">
        <f t="shared" si="4"/>
        <v>600916</v>
      </c>
      <c r="I163" s="186"/>
      <c r="J163" s="27">
        <f t="shared" si="5"/>
        <v>0</v>
      </c>
    </row>
    <row r="164" spans="1:10" s="77" customFormat="1" ht="30" customHeight="1" thickBot="1" x14ac:dyDescent="0.3">
      <c r="A164" s="322" t="s">
        <v>1414</v>
      </c>
      <c r="B164" s="322"/>
      <c r="C164" s="322"/>
      <c r="D164" s="322"/>
      <c r="E164" s="322"/>
      <c r="F164" s="322"/>
      <c r="G164" s="322"/>
      <c r="H164" s="322"/>
      <c r="I164" s="322"/>
      <c r="J164" s="322"/>
    </row>
    <row r="165" spans="1:10" s="77" customFormat="1" ht="45" customHeight="1" thickBot="1" x14ac:dyDescent="0.3">
      <c r="A165" s="280"/>
      <c r="B165" s="280" t="s">
        <v>1415</v>
      </c>
      <c r="C165" s="30">
        <v>15</v>
      </c>
      <c r="D165" s="181">
        <v>1.7769999999999999</v>
      </c>
      <c r="E165" s="23" t="s">
        <v>1744</v>
      </c>
      <c r="F165" s="34" t="s">
        <v>1743</v>
      </c>
      <c r="G165" s="150">
        <v>170.45</v>
      </c>
      <c r="H165" s="98">
        <f t="shared" si="4"/>
        <v>17045</v>
      </c>
      <c r="I165" s="186"/>
      <c r="J165" s="27">
        <f t="shared" si="5"/>
        <v>0</v>
      </c>
    </row>
    <row r="166" spans="1:10" s="77" customFormat="1" ht="45" customHeight="1" thickBot="1" x14ac:dyDescent="0.3">
      <c r="A166" s="280"/>
      <c r="B166" s="280"/>
      <c r="C166" s="30">
        <v>20</v>
      </c>
      <c r="D166" s="181">
        <v>1.9039999999999999</v>
      </c>
      <c r="E166" s="23" t="s">
        <v>1745</v>
      </c>
      <c r="F166" s="34" t="s">
        <v>1746</v>
      </c>
      <c r="G166" s="150">
        <v>181.45</v>
      </c>
      <c r="H166" s="98">
        <f t="shared" si="4"/>
        <v>18145</v>
      </c>
      <c r="I166" s="186"/>
      <c r="J166" s="27">
        <f t="shared" si="5"/>
        <v>0</v>
      </c>
    </row>
    <row r="167" spans="1:10" s="77" customFormat="1" ht="30" customHeight="1" thickBot="1" x14ac:dyDescent="0.3">
      <c r="A167" s="322" t="s">
        <v>1803</v>
      </c>
      <c r="B167" s="322"/>
      <c r="C167" s="322"/>
      <c r="D167" s="322"/>
      <c r="E167" s="322"/>
      <c r="F167" s="322"/>
      <c r="G167" s="322"/>
      <c r="H167" s="322"/>
      <c r="I167" s="322"/>
      <c r="J167" s="322"/>
    </row>
    <row r="168" spans="1:10" s="77" customFormat="1" ht="45" customHeight="1" thickBot="1" x14ac:dyDescent="0.3">
      <c r="A168" s="280"/>
      <c r="B168" s="280" t="s">
        <v>1803</v>
      </c>
      <c r="C168" s="30">
        <v>15</v>
      </c>
      <c r="D168" s="181">
        <v>1.1000000000000001</v>
      </c>
      <c r="E168" s="23" t="s">
        <v>1804</v>
      </c>
      <c r="F168" s="34" t="s">
        <v>1743</v>
      </c>
      <c r="G168" s="150">
        <v>202.96</v>
      </c>
      <c r="H168" s="98">
        <f t="shared" ref="H168:H169" si="14">G168*(1-$H$3)*$H$5</f>
        <v>20296</v>
      </c>
      <c r="I168" s="186"/>
      <c r="J168" s="27">
        <f t="shared" ref="J168:J169" si="15">H168*I168</f>
        <v>0</v>
      </c>
    </row>
    <row r="169" spans="1:10" s="77" customFormat="1" ht="45" customHeight="1" thickBot="1" x14ac:dyDescent="0.3">
      <c r="A169" s="280"/>
      <c r="B169" s="280"/>
      <c r="C169" s="30">
        <v>20</v>
      </c>
      <c r="D169" s="181">
        <v>1.1000000000000001</v>
      </c>
      <c r="E169" s="23" t="s">
        <v>1805</v>
      </c>
      <c r="F169" s="34" t="s">
        <v>1746</v>
      </c>
      <c r="G169" s="150">
        <v>216.06</v>
      </c>
      <c r="H169" s="98">
        <f t="shared" si="14"/>
        <v>21606</v>
      </c>
      <c r="I169" s="186"/>
      <c r="J169" s="27">
        <f t="shared" si="15"/>
        <v>0</v>
      </c>
    </row>
    <row r="170" spans="1:10" s="77" customFormat="1" ht="30" customHeight="1" thickBot="1" x14ac:dyDescent="0.3">
      <c r="A170" s="333" t="s">
        <v>1423</v>
      </c>
      <c r="B170" s="334"/>
      <c r="C170" s="334"/>
      <c r="D170" s="334"/>
      <c r="E170" s="334"/>
      <c r="F170" s="334"/>
      <c r="G170" s="334"/>
      <c r="H170" s="334"/>
      <c r="I170" s="334"/>
      <c r="J170" s="335"/>
    </row>
    <row r="171" spans="1:10" s="77" customFormat="1" ht="90" customHeight="1" thickBot="1" x14ac:dyDescent="0.3">
      <c r="A171" s="22"/>
      <c r="B171" s="22" t="s">
        <v>1431</v>
      </c>
      <c r="C171" s="321" t="s">
        <v>185</v>
      </c>
      <c r="D171" s="321"/>
      <c r="E171" s="23" t="s">
        <v>1424</v>
      </c>
      <c r="F171" s="34">
        <v>100011554</v>
      </c>
      <c r="G171" s="150">
        <v>13.31</v>
      </c>
      <c r="H171" s="98">
        <f t="shared" si="4"/>
        <v>1331</v>
      </c>
      <c r="I171" s="186"/>
      <c r="J171" s="27">
        <f t="shared" si="5"/>
        <v>0</v>
      </c>
    </row>
    <row r="172" spans="1:10" s="24" customFormat="1" ht="6" customHeight="1" thickBot="1" x14ac:dyDescent="0.35">
      <c r="A172" s="284"/>
      <c r="B172" s="284"/>
      <c r="C172" s="284"/>
      <c r="D172" s="284"/>
      <c r="E172" s="284"/>
      <c r="F172" s="284"/>
      <c r="G172" s="284"/>
      <c r="H172" s="284"/>
      <c r="I172" s="284"/>
    </row>
    <row r="173" spans="1:10" s="77" customFormat="1" ht="90" customHeight="1" thickBot="1" x14ac:dyDescent="0.3">
      <c r="A173" s="22"/>
      <c r="B173" s="22" t="s">
        <v>1430</v>
      </c>
      <c r="C173" s="321" t="s">
        <v>185</v>
      </c>
      <c r="D173" s="321"/>
      <c r="E173" s="23" t="s">
        <v>1432</v>
      </c>
      <c r="F173" s="34">
        <v>100011320</v>
      </c>
      <c r="G173" s="150">
        <v>3.05</v>
      </c>
      <c r="H173" s="98">
        <f t="shared" si="4"/>
        <v>305</v>
      </c>
      <c r="I173" s="186"/>
      <c r="J173" s="27">
        <f t="shared" si="5"/>
        <v>0</v>
      </c>
    </row>
    <row r="174" spans="1:10" s="24" customFormat="1" ht="6" customHeight="1" thickBot="1" x14ac:dyDescent="0.35">
      <c r="A174" s="284"/>
      <c r="B174" s="284"/>
      <c r="C174" s="284"/>
      <c r="D174" s="284"/>
      <c r="E174" s="284"/>
      <c r="F174" s="284"/>
      <c r="G174" s="284"/>
      <c r="H174" s="284"/>
      <c r="I174" s="284"/>
    </row>
    <row r="175" spans="1:10" s="77" customFormat="1" ht="90" customHeight="1" thickBot="1" x14ac:dyDescent="0.3">
      <c r="A175" s="22"/>
      <c r="B175" s="22" t="s">
        <v>1425</v>
      </c>
      <c r="C175" s="321" t="s">
        <v>1427</v>
      </c>
      <c r="D175" s="321"/>
      <c r="E175" s="23" t="s">
        <v>1426</v>
      </c>
      <c r="F175" s="34">
        <v>100005293</v>
      </c>
      <c r="G175" s="150">
        <v>3.72</v>
      </c>
      <c r="H175" s="98">
        <f t="shared" si="4"/>
        <v>372</v>
      </c>
      <c r="I175" s="186"/>
      <c r="J175" s="27">
        <f t="shared" si="5"/>
        <v>0</v>
      </c>
    </row>
    <row r="176" spans="1:10" s="24" customFormat="1" ht="6" customHeight="1" thickBot="1" x14ac:dyDescent="0.35">
      <c r="A176" s="284"/>
      <c r="B176" s="284"/>
      <c r="C176" s="284"/>
      <c r="D176" s="284"/>
      <c r="E176" s="284"/>
      <c r="F176" s="284"/>
      <c r="G176" s="284"/>
      <c r="H176" s="284"/>
      <c r="I176" s="284"/>
    </row>
    <row r="177" spans="1:10" s="77" customFormat="1" ht="90" customHeight="1" thickBot="1" x14ac:dyDescent="0.3">
      <c r="A177" s="22"/>
      <c r="B177" s="22" t="s">
        <v>1429</v>
      </c>
      <c r="C177" s="321" t="s">
        <v>186</v>
      </c>
      <c r="D177" s="321"/>
      <c r="E177" s="23" t="s">
        <v>1428</v>
      </c>
      <c r="F177" s="34">
        <v>100015025</v>
      </c>
      <c r="G177" s="150">
        <v>0.87</v>
      </c>
      <c r="H177" s="98">
        <f t="shared" si="4"/>
        <v>87</v>
      </c>
      <c r="I177" s="186"/>
      <c r="J177" s="27">
        <f t="shared" si="5"/>
        <v>0</v>
      </c>
    </row>
    <row r="178" spans="1:10" s="24" customFormat="1" ht="6" customHeight="1" thickBot="1" x14ac:dyDescent="0.35">
      <c r="A178" s="284"/>
      <c r="B178" s="284"/>
      <c r="C178" s="284"/>
      <c r="D178" s="284"/>
      <c r="E178" s="284"/>
      <c r="F178" s="284"/>
      <c r="G178" s="284"/>
      <c r="H178" s="284"/>
      <c r="I178" s="284"/>
    </row>
    <row r="179" spans="1:10" s="77" customFormat="1" ht="90" customHeight="1" thickBot="1" x14ac:dyDescent="0.3">
      <c r="A179" s="22"/>
      <c r="B179" s="22" t="s">
        <v>1433</v>
      </c>
      <c r="C179" s="321" t="s">
        <v>1232</v>
      </c>
      <c r="D179" s="321"/>
      <c r="E179" s="23" t="s">
        <v>1434</v>
      </c>
      <c r="F179" s="34">
        <v>100006520</v>
      </c>
      <c r="G179" s="150">
        <v>59.67</v>
      </c>
      <c r="H179" s="98">
        <f t="shared" si="4"/>
        <v>5967</v>
      </c>
      <c r="I179" s="186"/>
      <c r="J179" s="27">
        <f t="shared" si="5"/>
        <v>0</v>
      </c>
    </row>
    <row r="180" spans="1:10" s="24" customFormat="1" ht="6" customHeight="1" thickBot="1" x14ac:dyDescent="0.35">
      <c r="A180" s="284"/>
      <c r="B180" s="284"/>
      <c r="C180" s="284"/>
      <c r="D180" s="284"/>
      <c r="E180" s="284"/>
      <c r="F180" s="284"/>
      <c r="G180" s="284"/>
      <c r="H180" s="284"/>
      <c r="I180" s="284"/>
    </row>
    <row r="181" spans="1:10" s="77" customFormat="1" ht="90" customHeight="1" thickBot="1" x14ac:dyDescent="0.3">
      <c r="A181" s="22"/>
      <c r="B181" s="22" t="s">
        <v>1435</v>
      </c>
      <c r="C181" s="321">
        <v>306</v>
      </c>
      <c r="D181" s="321"/>
      <c r="E181" s="23" t="s">
        <v>1260</v>
      </c>
      <c r="F181" s="34">
        <v>100009014</v>
      </c>
      <c r="G181" s="150">
        <v>32.700000000000003</v>
      </c>
      <c r="H181" s="98">
        <f t="shared" si="4"/>
        <v>3270.0000000000005</v>
      </c>
      <c r="I181" s="186"/>
      <c r="J181" s="27">
        <f t="shared" si="5"/>
        <v>0</v>
      </c>
    </row>
    <row r="182" spans="1:10" s="77" customFormat="1" ht="21.45" customHeight="1" thickBot="1" x14ac:dyDescent="0.3">
      <c r="A182" s="318"/>
      <c r="B182" s="319"/>
      <c r="C182" s="319"/>
      <c r="D182" s="319"/>
      <c r="E182" s="319"/>
      <c r="F182" s="319"/>
      <c r="G182" s="319"/>
      <c r="H182" s="319"/>
      <c r="I182" s="319"/>
      <c r="J182" s="320"/>
    </row>
    <row r="183" spans="1:10" s="156" customFormat="1" x14ac:dyDescent="0.25">
      <c r="G183" s="158"/>
      <c r="H183" s="182"/>
    </row>
    <row r="184" spans="1:10" s="47" customFormat="1" ht="33" customHeight="1" x14ac:dyDescent="0.25">
      <c r="A184" s="326" t="s">
        <v>1689</v>
      </c>
      <c r="B184" s="326"/>
      <c r="C184" s="183"/>
      <c r="D184" s="183"/>
      <c r="E184" s="183"/>
      <c r="F184" s="184"/>
      <c r="G184" s="141"/>
      <c r="H184" s="327" t="s">
        <v>21</v>
      </c>
      <c r="I184" s="328"/>
      <c r="J184" s="329"/>
    </row>
    <row r="185" spans="1:10" s="51" customFormat="1" ht="40.950000000000003" customHeight="1" x14ac:dyDescent="0.25">
      <c r="A185" s="326"/>
      <c r="B185" s="326"/>
      <c r="C185" s="263"/>
      <c r="D185" s="263"/>
      <c r="E185" s="263"/>
      <c r="F185" s="264"/>
      <c r="G185" s="265"/>
      <c r="H185" s="330"/>
      <c r="I185" s="331"/>
      <c r="J185" s="332"/>
    </row>
    <row r="186" spans="1:10" s="266" customFormat="1" x14ac:dyDescent="0.25">
      <c r="G186" s="267"/>
      <c r="H186" s="268"/>
    </row>
    <row r="187" spans="1:10" x14ac:dyDescent="0.25"/>
    <row r="188" spans="1:10" x14ac:dyDescent="0.25"/>
    <row r="189" spans="1:10" x14ac:dyDescent="0.25"/>
  </sheetData>
  <sheetProtection algorithmName="SHA-512" hashValue="9kzNN1l0b/GW3zKfDyb4K1Ic1y4SlMd1R1M10EVEQUXQciu2pC++rybkRihybvASeJmK+bAz4BR0gJ5DT3TTOA==" saltValue="Waw/IVem6BpYp7fV6zw2+Q==" spinCount="100000" sheet="1" objects="1" scenarios="1"/>
  <mergeCells count="1794">
    <mergeCell ref="A167:J167"/>
    <mergeCell ref="A168:A169"/>
    <mergeCell ref="B168:B169"/>
    <mergeCell ref="XES7:XET7"/>
    <mergeCell ref="XFC7:XFD7"/>
    <mergeCell ref="XBG7:XBH7"/>
    <mergeCell ref="XBQ7:XBR7"/>
    <mergeCell ref="XCA7:XCB7"/>
    <mergeCell ref="XCK7:XCL7"/>
    <mergeCell ref="XCU7:XCV7"/>
    <mergeCell ref="XDE7:XDF7"/>
    <mergeCell ref="XDO7:XDP7"/>
    <mergeCell ref="XDY7:XDZ7"/>
    <mergeCell ref="XEI7:XEJ7"/>
    <mergeCell ref="WXU7:WXV7"/>
    <mergeCell ref="WYE7:WYF7"/>
    <mergeCell ref="WYO7:WYP7"/>
    <mergeCell ref="WYY7:WYZ7"/>
    <mergeCell ref="WZI7:WZJ7"/>
    <mergeCell ref="WZS7:WZT7"/>
    <mergeCell ref="XAC7:XAD7"/>
    <mergeCell ref="XAM7:XAN7"/>
    <mergeCell ref="XAW7:XAX7"/>
    <mergeCell ref="WUI7:WUJ7"/>
    <mergeCell ref="WUS7:WUT7"/>
    <mergeCell ref="WVC7:WVD7"/>
    <mergeCell ref="WVM7:WVN7"/>
    <mergeCell ref="WVW7:WVX7"/>
    <mergeCell ref="WWG7:WWH7"/>
    <mergeCell ref="WWQ7:WWR7"/>
    <mergeCell ref="WXA7:WXB7"/>
    <mergeCell ref="WXK7:WXL7"/>
    <mergeCell ref="WQW7:WQX7"/>
    <mergeCell ref="WRG7:WRH7"/>
    <mergeCell ref="WRQ7:WRR7"/>
    <mergeCell ref="WSA7:WSB7"/>
    <mergeCell ref="WSK7:WSL7"/>
    <mergeCell ref="WSU7:WSV7"/>
    <mergeCell ref="WTE7:WTF7"/>
    <mergeCell ref="WTO7:WTP7"/>
    <mergeCell ref="WTY7:WTZ7"/>
    <mergeCell ref="WNK7:WNL7"/>
    <mergeCell ref="WNU7:WNV7"/>
    <mergeCell ref="WOE7:WOF7"/>
    <mergeCell ref="WOO7:WOP7"/>
    <mergeCell ref="WOY7:WOZ7"/>
    <mergeCell ref="WPI7:WPJ7"/>
    <mergeCell ref="WPS7:WPT7"/>
    <mergeCell ref="WQC7:WQD7"/>
    <mergeCell ref="WQM7:WQN7"/>
    <mergeCell ref="WJY7:WJZ7"/>
    <mergeCell ref="WKI7:WKJ7"/>
    <mergeCell ref="WKS7:WKT7"/>
    <mergeCell ref="WLC7:WLD7"/>
    <mergeCell ref="WLM7:WLN7"/>
    <mergeCell ref="WLW7:WLX7"/>
    <mergeCell ref="WMG7:WMH7"/>
    <mergeCell ref="WMQ7:WMR7"/>
    <mergeCell ref="WNA7:WNB7"/>
    <mergeCell ref="WGM7:WGN7"/>
    <mergeCell ref="WGW7:WGX7"/>
    <mergeCell ref="WHG7:WHH7"/>
    <mergeCell ref="WHQ7:WHR7"/>
    <mergeCell ref="WIA7:WIB7"/>
    <mergeCell ref="WIK7:WIL7"/>
    <mergeCell ref="WIU7:WIV7"/>
    <mergeCell ref="WJE7:WJF7"/>
    <mergeCell ref="WJO7:WJP7"/>
    <mergeCell ref="WDA7:WDB7"/>
    <mergeCell ref="WDK7:WDL7"/>
    <mergeCell ref="WDU7:WDV7"/>
    <mergeCell ref="WEE7:WEF7"/>
    <mergeCell ref="WEO7:WEP7"/>
    <mergeCell ref="WEY7:WEZ7"/>
    <mergeCell ref="WFI7:WFJ7"/>
    <mergeCell ref="WFS7:WFT7"/>
    <mergeCell ref="WGC7:WGD7"/>
    <mergeCell ref="VZO7:VZP7"/>
    <mergeCell ref="VZY7:VZZ7"/>
    <mergeCell ref="WAI7:WAJ7"/>
    <mergeCell ref="WAS7:WAT7"/>
    <mergeCell ref="WBC7:WBD7"/>
    <mergeCell ref="WBM7:WBN7"/>
    <mergeCell ref="WBW7:WBX7"/>
    <mergeCell ref="WCG7:WCH7"/>
    <mergeCell ref="WCQ7:WCR7"/>
    <mergeCell ref="VWC7:VWD7"/>
    <mergeCell ref="VWM7:VWN7"/>
    <mergeCell ref="VWW7:VWX7"/>
    <mergeCell ref="VXG7:VXH7"/>
    <mergeCell ref="VXQ7:VXR7"/>
    <mergeCell ref="VYA7:VYB7"/>
    <mergeCell ref="VYK7:VYL7"/>
    <mergeCell ref="VYU7:VYV7"/>
    <mergeCell ref="VZE7:VZF7"/>
    <mergeCell ref="VSQ7:VSR7"/>
    <mergeCell ref="VTA7:VTB7"/>
    <mergeCell ref="VTK7:VTL7"/>
    <mergeCell ref="VTU7:VTV7"/>
    <mergeCell ref="VUE7:VUF7"/>
    <mergeCell ref="VUO7:VUP7"/>
    <mergeCell ref="VUY7:VUZ7"/>
    <mergeCell ref="VVI7:VVJ7"/>
    <mergeCell ref="VVS7:VVT7"/>
    <mergeCell ref="VPE7:VPF7"/>
    <mergeCell ref="VPO7:VPP7"/>
    <mergeCell ref="VPY7:VPZ7"/>
    <mergeCell ref="VQI7:VQJ7"/>
    <mergeCell ref="VQS7:VQT7"/>
    <mergeCell ref="VRC7:VRD7"/>
    <mergeCell ref="VRM7:VRN7"/>
    <mergeCell ref="VRW7:VRX7"/>
    <mergeCell ref="VSG7:VSH7"/>
    <mergeCell ref="VLS7:VLT7"/>
    <mergeCell ref="VMC7:VMD7"/>
    <mergeCell ref="VMM7:VMN7"/>
    <mergeCell ref="VMW7:VMX7"/>
    <mergeCell ref="VNG7:VNH7"/>
    <mergeCell ref="VNQ7:VNR7"/>
    <mergeCell ref="VOA7:VOB7"/>
    <mergeCell ref="VOK7:VOL7"/>
    <mergeCell ref="VOU7:VOV7"/>
    <mergeCell ref="VIG7:VIH7"/>
    <mergeCell ref="VIQ7:VIR7"/>
    <mergeCell ref="VJA7:VJB7"/>
    <mergeCell ref="VJK7:VJL7"/>
    <mergeCell ref="VJU7:VJV7"/>
    <mergeCell ref="VKE7:VKF7"/>
    <mergeCell ref="VKO7:VKP7"/>
    <mergeCell ref="VKY7:VKZ7"/>
    <mergeCell ref="VLI7:VLJ7"/>
    <mergeCell ref="VEU7:VEV7"/>
    <mergeCell ref="VFE7:VFF7"/>
    <mergeCell ref="VFO7:VFP7"/>
    <mergeCell ref="VFY7:VFZ7"/>
    <mergeCell ref="VGI7:VGJ7"/>
    <mergeCell ref="VGS7:VGT7"/>
    <mergeCell ref="VHC7:VHD7"/>
    <mergeCell ref="VHM7:VHN7"/>
    <mergeCell ref="VHW7:VHX7"/>
    <mergeCell ref="VBI7:VBJ7"/>
    <mergeCell ref="VBS7:VBT7"/>
    <mergeCell ref="VCC7:VCD7"/>
    <mergeCell ref="VCM7:VCN7"/>
    <mergeCell ref="VCW7:VCX7"/>
    <mergeCell ref="VDG7:VDH7"/>
    <mergeCell ref="VDQ7:VDR7"/>
    <mergeCell ref="VEA7:VEB7"/>
    <mergeCell ref="VEK7:VEL7"/>
    <mergeCell ref="UXW7:UXX7"/>
    <mergeCell ref="UYG7:UYH7"/>
    <mergeCell ref="UYQ7:UYR7"/>
    <mergeCell ref="UZA7:UZB7"/>
    <mergeCell ref="UZK7:UZL7"/>
    <mergeCell ref="UZU7:UZV7"/>
    <mergeCell ref="VAE7:VAF7"/>
    <mergeCell ref="VAO7:VAP7"/>
    <mergeCell ref="VAY7:VAZ7"/>
    <mergeCell ref="UUK7:UUL7"/>
    <mergeCell ref="UUU7:UUV7"/>
    <mergeCell ref="UVE7:UVF7"/>
    <mergeCell ref="UVO7:UVP7"/>
    <mergeCell ref="UVY7:UVZ7"/>
    <mergeCell ref="UWI7:UWJ7"/>
    <mergeCell ref="UWS7:UWT7"/>
    <mergeCell ref="UXC7:UXD7"/>
    <mergeCell ref="UXM7:UXN7"/>
    <mergeCell ref="UQY7:UQZ7"/>
    <mergeCell ref="URI7:URJ7"/>
    <mergeCell ref="URS7:URT7"/>
    <mergeCell ref="USC7:USD7"/>
    <mergeCell ref="USM7:USN7"/>
    <mergeCell ref="USW7:USX7"/>
    <mergeCell ref="UTG7:UTH7"/>
    <mergeCell ref="UTQ7:UTR7"/>
    <mergeCell ref="UUA7:UUB7"/>
    <mergeCell ref="UNM7:UNN7"/>
    <mergeCell ref="UNW7:UNX7"/>
    <mergeCell ref="UOG7:UOH7"/>
    <mergeCell ref="UOQ7:UOR7"/>
    <mergeCell ref="UPA7:UPB7"/>
    <mergeCell ref="UPK7:UPL7"/>
    <mergeCell ref="UPU7:UPV7"/>
    <mergeCell ref="UQE7:UQF7"/>
    <mergeCell ref="UQO7:UQP7"/>
    <mergeCell ref="UKA7:UKB7"/>
    <mergeCell ref="UKK7:UKL7"/>
    <mergeCell ref="UKU7:UKV7"/>
    <mergeCell ref="ULE7:ULF7"/>
    <mergeCell ref="ULO7:ULP7"/>
    <mergeCell ref="ULY7:ULZ7"/>
    <mergeCell ref="UMI7:UMJ7"/>
    <mergeCell ref="UMS7:UMT7"/>
    <mergeCell ref="UNC7:UND7"/>
    <mergeCell ref="UGO7:UGP7"/>
    <mergeCell ref="UGY7:UGZ7"/>
    <mergeCell ref="UHI7:UHJ7"/>
    <mergeCell ref="UHS7:UHT7"/>
    <mergeCell ref="UIC7:UID7"/>
    <mergeCell ref="UIM7:UIN7"/>
    <mergeCell ref="UIW7:UIX7"/>
    <mergeCell ref="UJG7:UJH7"/>
    <mergeCell ref="UJQ7:UJR7"/>
    <mergeCell ref="UDC7:UDD7"/>
    <mergeCell ref="UDM7:UDN7"/>
    <mergeCell ref="UDW7:UDX7"/>
    <mergeCell ref="UEG7:UEH7"/>
    <mergeCell ref="UEQ7:UER7"/>
    <mergeCell ref="UFA7:UFB7"/>
    <mergeCell ref="UFK7:UFL7"/>
    <mergeCell ref="UFU7:UFV7"/>
    <mergeCell ref="UGE7:UGF7"/>
    <mergeCell ref="TZQ7:TZR7"/>
    <mergeCell ref="UAA7:UAB7"/>
    <mergeCell ref="UAK7:UAL7"/>
    <mergeCell ref="UAU7:UAV7"/>
    <mergeCell ref="UBE7:UBF7"/>
    <mergeCell ref="UBO7:UBP7"/>
    <mergeCell ref="UBY7:UBZ7"/>
    <mergeCell ref="UCI7:UCJ7"/>
    <mergeCell ref="UCS7:UCT7"/>
    <mergeCell ref="TWE7:TWF7"/>
    <mergeCell ref="TWO7:TWP7"/>
    <mergeCell ref="TWY7:TWZ7"/>
    <mergeCell ref="TXI7:TXJ7"/>
    <mergeCell ref="TXS7:TXT7"/>
    <mergeCell ref="TYC7:TYD7"/>
    <mergeCell ref="TYM7:TYN7"/>
    <mergeCell ref="TYW7:TYX7"/>
    <mergeCell ref="TZG7:TZH7"/>
    <mergeCell ref="TSS7:TST7"/>
    <mergeCell ref="TTC7:TTD7"/>
    <mergeCell ref="TTM7:TTN7"/>
    <mergeCell ref="TTW7:TTX7"/>
    <mergeCell ref="TUG7:TUH7"/>
    <mergeCell ref="TUQ7:TUR7"/>
    <mergeCell ref="TVA7:TVB7"/>
    <mergeCell ref="TVK7:TVL7"/>
    <mergeCell ref="TVU7:TVV7"/>
    <mergeCell ref="TPG7:TPH7"/>
    <mergeCell ref="TPQ7:TPR7"/>
    <mergeCell ref="TQA7:TQB7"/>
    <mergeCell ref="TQK7:TQL7"/>
    <mergeCell ref="TQU7:TQV7"/>
    <mergeCell ref="TRE7:TRF7"/>
    <mergeCell ref="TRO7:TRP7"/>
    <mergeCell ref="TRY7:TRZ7"/>
    <mergeCell ref="TSI7:TSJ7"/>
    <mergeCell ref="TLU7:TLV7"/>
    <mergeCell ref="TME7:TMF7"/>
    <mergeCell ref="TMO7:TMP7"/>
    <mergeCell ref="TMY7:TMZ7"/>
    <mergeCell ref="TNI7:TNJ7"/>
    <mergeCell ref="TNS7:TNT7"/>
    <mergeCell ref="TOC7:TOD7"/>
    <mergeCell ref="TOM7:TON7"/>
    <mergeCell ref="TOW7:TOX7"/>
    <mergeCell ref="TII7:TIJ7"/>
    <mergeCell ref="TIS7:TIT7"/>
    <mergeCell ref="TJC7:TJD7"/>
    <mergeCell ref="TJM7:TJN7"/>
    <mergeCell ref="TJW7:TJX7"/>
    <mergeCell ref="TKG7:TKH7"/>
    <mergeCell ref="TKQ7:TKR7"/>
    <mergeCell ref="TLA7:TLB7"/>
    <mergeCell ref="TLK7:TLL7"/>
    <mergeCell ref="TEW7:TEX7"/>
    <mergeCell ref="TFG7:TFH7"/>
    <mergeCell ref="TFQ7:TFR7"/>
    <mergeCell ref="TGA7:TGB7"/>
    <mergeCell ref="TGK7:TGL7"/>
    <mergeCell ref="TGU7:TGV7"/>
    <mergeCell ref="THE7:THF7"/>
    <mergeCell ref="THO7:THP7"/>
    <mergeCell ref="THY7:THZ7"/>
    <mergeCell ref="TBK7:TBL7"/>
    <mergeCell ref="TBU7:TBV7"/>
    <mergeCell ref="TCE7:TCF7"/>
    <mergeCell ref="TCO7:TCP7"/>
    <mergeCell ref="TCY7:TCZ7"/>
    <mergeCell ref="TDI7:TDJ7"/>
    <mergeCell ref="TDS7:TDT7"/>
    <mergeCell ref="TEC7:TED7"/>
    <mergeCell ref="TEM7:TEN7"/>
    <mergeCell ref="SXY7:SXZ7"/>
    <mergeCell ref="SYI7:SYJ7"/>
    <mergeCell ref="SYS7:SYT7"/>
    <mergeCell ref="SZC7:SZD7"/>
    <mergeCell ref="SZM7:SZN7"/>
    <mergeCell ref="SZW7:SZX7"/>
    <mergeCell ref="TAG7:TAH7"/>
    <mergeCell ref="TAQ7:TAR7"/>
    <mergeCell ref="TBA7:TBB7"/>
    <mergeCell ref="SUM7:SUN7"/>
    <mergeCell ref="SUW7:SUX7"/>
    <mergeCell ref="SVG7:SVH7"/>
    <mergeCell ref="SVQ7:SVR7"/>
    <mergeCell ref="SWA7:SWB7"/>
    <mergeCell ref="SWK7:SWL7"/>
    <mergeCell ref="SWU7:SWV7"/>
    <mergeCell ref="SXE7:SXF7"/>
    <mergeCell ref="SXO7:SXP7"/>
    <mergeCell ref="SRA7:SRB7"/>
    <mergeCell ref="SRK7:SRL7"/>
    <mergeCell ref="SRU7:SRV7"/>
    <mergeCell ref="SSE7:SSF7"/>
    <mergeCell ref="SSO7:SSP7"/>
    <mergeCell ref="SSY7:SSZ7"/>
    <mergeCell ref="STI7:STJ7"/>
    <mergeCell ref="STS7:STT7"/>
    <mergeCell ref="SUC7:SUD7"/>
    <mergeCell ref="SNO7:SNP7"/>
    <mergeCell ref="SNY7:SNZ7"/>
    <mergeCell ref="SOI7:SOJ7"/>
    <mergeCell ref="SOS7:SOT7"/>
    <mergeCell ref="SPC7:SPD7"/>
    <mergeCell ref="SPM7:SPN7"/>
    <mergeCell ref="SPW7:SPX7"/>
    <mergeCell ref="SQG7:SQH7"/>
    <mergeCell ref="SQQ7:SQR7"/>
    <mergeCell ref="SKC7:SKD7"/>
    <mergeCell ref="SKM7:SKN7"/>
    <mergeCell ref="SKW7:SKX7"/>
    <mergeCell ref="SLG7:SLH7"/>
    <mergeCell ref="SLQ7:SLR7"/>
    <mergeCell ref="SMA7:SMB7"/>
    <mergeCell ref="SMK7:SML7"/>
    <mergeCell ref="SMU7:SMV7"/>
    <mergeCell ref="SNE7:SNF7"/>
    <mergeCell ref="SGQ7:SGR7"/>
    <mergeCell ref="SHA7:SHB7"/>
    <mergeCell ref="SHK7:SHL7"/>
    <mergeCell ref="SHU7:SHV7"/>
    <mergeCell ref="SIE7:SIF7"/>
    <mergeCell ref="SIO7:SIP7"/>
    <mergeCell ref="SIY7:SIZ7"/>
    <mergeCell ref="SJI7:SJJ7"/>
    <mergeCell ref="SJS7:SJT7"/>
    <mergeCell ref="SDE7:SDF7"/>
    <mergeCell ref="SDO7:SDP7"/>
    <mergeCell ref="SDY7:SDZ7"/>
    <mergeCell ref="SEI7:SEJ7"/>
    <mergeCell ref="SES7:SET7"/>
    <mergeCell ref="SFC7:SFD7"/>
    <mergeCell ref="SFM7:SFN7"/>
    <mergeCell ref="SFW7:SFX7"/>
    <mergeCell ref="SGG7:SGH7"/>
    <mergeCell ref="RZS7:RZT7"/>
    <mergeCell ref="SAC7:SAD7"/>
    <mergeCell ref="SAM7:SAN7"/>
    <mergeCell ref="SAW7:SAX7"/>
    <mergeCell ref="SBG7:SBH7"/>
    <mergeCell ref="SBQ7:SBR7"/>
    <mergeCell ref="SCA7:SCB7"/>
    <mergeCell ref="SCK7:SCL7"/>
    <mergeCell ref="SCU7:SCV7"/>
    <mergeCell ref="RWG7:RWH7"/>
    <mergeCell ref="RWQ7:RWR7"/>
    <mergeCell ref="RXA7:RXB7"/>
    <mergeCell ref="RXK7:RXL7"/>
    <mergeCell ref="RXU7:RXV7"/>
    <mergeCell ref="RYE7:RYF7"/>
    <mergeCell ref="RYO7:RYP7"/>
    <mergeCell ref="RYY7:RYZ7"/>
    <mergeCell ref="RZI7:RZJ7"/>
    <mergeCell ref="RSU7:RSV7"/>
    <mergeCell ref="RTE7:RTF7"/>
    <mergeCell ref="RTO7:RTP7"/>
    <mergeCell ref="RTY7:RTZ7"/>
    <mergeCell ref="RUI7:RUJ7"/>
    <mergeCell ref="RUS7:RUT7"/>
    <mergeCell ref="RVC7:RVD7"/>
    <mergeCell ref="RVM7:RVN7"/>
    <mergeCell ref="RVW7:RVX7"/>
    <mergeCell ref="RPI7:RPJ7"/>
    <mergeCell ref="RPS7:RPT7"/>
    <mergeCell ref="RQC7:RQD7"/>
    <mergeCell ref="RQM7:RQN7"/>
    <mergeCell ref="RQW7:RQX7"/>
    <mergeCell ref="RRG7:RRH7"/>
    <mergeCell ref="RRQ7:RRR7"/>
    <mergeCell ref="RSA7:RSB7"/>
    <mergeCell ref="RSK7:RSL7"/>
    <mergeCell ref="RLW7:RLX7"/>
    <mergeCell ref="RMG7:RMH7"/>
    <mergeCell ref="RMQ7:RMR7"/>
    <mergeCell ref="RNA7:RNB7"/>
    <mergeCell ref="RNK7:RNL7"/>
    <mergeCell ref="RNU7:RNV7"/>
    <mergeCell ref="ROE7:ROF7"/>
    <mergeCell ref="ROO7:ROP7"/>
    <mergeCell ref="ROY7:ROZ7"/>
    <mergeCell ref="RIK7:RIL7"/>
    <mergeCell ref="RIU7:RIV7"/>
    <mergeCell ref="RJE7:RJF7"/>
    <mergeCell ref="RJO7:RJP7"/>
    <mergeCell ref="RJY7:RJZ7"/>
    <mergeCell ref="RKI7:RKJ7"/>
    <mergeCell ref="RKS7:RKT7"/>
    <mergeCell ref="RLC7:RLD7"/>
    <mergeCell ref="RLM7:RLN7"/>
    <mergeCell ref="REY7:REZ7"/>
    <mergeCell ref="RFI7:RFJ7"/>
    <mergeCell ref="RFS7:RFT7"/>
    <mergeCell ref="RGC7:RGD7"/>
    <mergeCell ref="RGM7:RGN7"/>
    <mergeCell ref="RGW7:RGX7"/>
    <mergeCell ref="RHG7:RHH7"/>
    <mergeCell ref="RHQ7:RHR7"/>
    <mergeCell ref="RIA7:RIB7"/>
    <mergeCell ref="RBM7:RBN7"/>
    <mergeCell ref="RBW7:RBX7"/>
    <mergeCell ref="RCG7:RCH7"/>
    <mergeCell ref="RCQ7:RCR7"/>
    <mergeCell ref="RDA7:RDB7"/>
    <mergeCell ref="RDK7:RDL7"/>
    <mergeCell ref="RDU7:RDV7"/>
    <mergeCell ref="REE7:REF7"/>
    <mergeCell ref="REO7:REP7"/>
    <mergeCell ref="QYA7:QYB7"/>
    <mergeCell ref="QYK7:QYL7"/>
    <mergeCell ref="QYU7:QYV7"/>
    <mergeCell ref="QZE7:QZF7"/>
    <mergeCell ref="QZO7:QZP7"/>
    <mergeCell ref="QZY7:QZZ7"/>
    <mergeCell ref="RAI7:RAJ7"/>
    <mergeCell ref="RAS7:RAT7"/>
    <mergeCell ref="RBC7:RBD7"/>
    <mergeCell ref="QUO7:QUP7"/>
    <mergeCell ref="QUY7:QUZ7"/>
    <mergeCell ref="QVI7:QVJ7"/>
    <mergeCell ref="QVS7:QVT7"/>
    <mergeCell ref="QWC7:QWD7"/>
    <mergeCell ref="QWM7:QWN7"/>
    <mergeCell ref="QWW7:QWX7"/>
    <mergeCell ref="QXG7:QXH7"/>
    <mergeCell ref="QXQ7:QXR7"/>
    <mergeCell ref="QRC7:QRD7"/>
    <mergeCell ref="QRM7:QRN7"/>
    <mergeCell ref="QRW7:QRX7"/>
    <mergeCell ref="QSG7:QSH7"/>
    <mergeCell ref="QSQ7:QSR7"/>
    <mergeCell ref="QTA7:QTB7"/>
    <mergeCell ref="QTK7:QTL7"/>
    <mergeCell ref="QTU7:QTV7"/>
    <mergeCell ref="QUE7:QUF7"/>
    <mergeCell ref="QNQ7:QNR7"/>
    <mergeCell ref="QOA7:QOB7"/>
    <mergeCell ref="QOK7:QOL7"/>
    <mergeCell ref="QOU7:QOV7"/>
    <mergeCell ref="QPE7:QPF7"/>
    <mergeCell ref="QPO7:QPP7"/>
    <mergeCell ref="QPY7:QPZ7"/>
    <mergeCell ref="QQI7:QQJ7"/>
    <mergeCell ref="QQS7:QQT7"/>
    <mergeCell ref="QKE7:QKF7"/>
    <mergeCell ref="QKO7:QKP7"/>
    <mergeCell ref="QKY7:QKZ7"/>
    <mergeCell ref="QLI7:QLJ7"/>
    <mergeCell ref="QLS7:QLT7"/>
    <mergeCell ref="QMC7:QMD7"/>
    <mergeCell ref="QMM7:QMN7"/>
    <mergeCell ref="QMW7:QMX7"/>
    <mergeCell ref="QNG7:QNH7"/>
    <mergeCell ref="QGS7:QGT7"/>
    <mergeCell ref="QHC7:QHD7"/>
    <mergeCell ref="QHM7:QHN7"/>
    <mergeCell ref="QHW7:QHX7"/>
    <mergeCell ref="QIG7:QIH7"/>
    <mergeCell ref="QIQ7:QIR7"/>
    <mergeCell ref="QJA7:QJB7"/>
    <mergeCell ref="QJK7:QJL7"/>
    <mergeCell ref="QJU7:QJV7"/>
    <mergeCell ref="QDG7:QDH7"/>
    <mergeCell ref="QDQ7:QDR7"/>
    <mergeCell ref="QEA7:QEB7"/>
    <mergeCell ref="QEK7:QEL7"/>
    <mergeCell ref="QEU7:QEV7"/>
    <mergeCell ref="QFE7:QFF7"/>
    <mergeCell ref="QFO7:QFP7"/>
    <mergeCell ref="QFY7:QFZ7"/>
    <mergeCell ref="QGI7:QGJ7"/>
    <mergeCell ref="PZU7:PZV7"/>
    <mergeCell ref="QAE7:QAF7"/>
    <mergeCell ref="QAO7:QAP7"/>
    <mergeCell ref="QAY7:QAZ7"/>
    <mergeCell ref="QBI7:QBJ7"/>
    <mergeCell ref="QBS7:QBT7"/>
    <mergeCell ref="QCC7:QCD7"/>
    <mergeCell ref="QCM7:QCN7"/>
    <mergeCell ref="QCW7:QCX7"/>
    <mergeCell ref="PWI7:PWJ7"/>
    <mergeCell ref="PWS7:PWT7"/>
    <mergeCell ref="PXC7:PXD7"/>
    <mergeCell ref="PXM7:PXN7"/>
    <mergeCell ref="PXW7:PXX7"/>
    <mergeCell ref="PYG7:PYH7"/>
    <mergeCell ref="PYQ7:PYR7"/>
    <mergeCell ref="PZA7:PZB7"/>
    <mergeCell ref="PZK7:PZL7"/>
    <mergeCell ref="PSW7:PSX7"/>
    <mergeCell ref="PTG7:PTH7"/>
    <mergeCell ref="PTQ7:PTR7"/>
    <mergeCell ref="PUA7:PUB7"/>
    <mergeCell ref="PUK7:PUL7"/>
    <mergeCell ref="PUU7:PUV7"/>
    <mergeCell ref="PVE7:PVF7"/>
    <mergeCell ref="PVO7:PVP7"/>
    <mergeCell ref="PVY7:PVZ7"/>
    <mergeCell ref="PPK7:PPL7"/>
    <mergeCell ref="PPU7:PPV7"/>
    <mergeCell ref="PQE7:PQF7"/>
    <mergeCell ref="PQO7:PQP7"/>
    <mergeCell ref="PQY7:PQZ7"/>
    <mergeCell ref="PRI7:PRJ7"/>
    <mergeCell ref="PRS7:PRT7"/>
    <mergeCell ref="PSC7:PSD7"/>
    <mergeCell ref="PSM7:PSN7"/>
    <mergeCell ref="PLY7:PLZ7"/>
    <mergeCell ref="PMI7:PMJ7"/>
    <mergeCell ref="PMS7:PMT7"/>
    <mergeCell ref="PNC7:PND7"/>
    <mergeCell ref="PNM7:PNN7"/>
    <mergeCell ref="PNW7:PNX7"/>
    <mergeCell ref="POG7:POH7"/>
    <mergeCell ref="POQ7:POR7"/>
    <mergeCell ref="PPA7:PPB7"/>
    <mergeCell ref="PIM7:PIN7"/>
    <mergeCell ref="PIW7:PIX7"/>
    <mergeCell ref="PJG7:PJH7"/>
    <mergeCell ref="PJQ7:PJR7"/>
    <mergeCell ref="PKA7:PKB7"/>
    <mergeCell ref="PKK7:PKL7"/>
    <mergeCell ref="PKU7:PKV7"/>
    <mergeCell ref="PLE7:PLF7"/>
    <mergeCell ref="PLO7:PLP7"/>
    <mergeCell ref="PFA7:PFB7"/>
    <mergeCell ref="PFK7:PFL7"/>
    <mergeCell ref="PFU7:PFV7"/>
    <mergeCell ref="PGE7:PGF7"/>
    <mergeCell ref="PGO7:PGP7"/>
    <mergeCell ref="PGY7:PGZ7"/>
    <mergeCell ref="PHI7:PHJ7"/>
    <mergeCell ref="PHS7:PHT7"/>
    <mergeCell ref="PIC7:PID7"/>
    <mergeCell ref="PBO7:PBP7"/>
    <mergeCell ref="PBY7:PBZ7"/>
    <mergeCell ref="PCI7:PCJ7"/>
    <mergeCell ref="PCS7:PCT7"/>
    <mergeCell ref="PDC7:PDD7"/>
    <mergeCell ref="PDM7:PDN7"/>
    <mergeCell ref="PDW7:PDX7"/>
    <mergeCell ref="PEG7:PEH7"/>
    <mergeCell ref="PEQ7:PER7"/>
    <mergeCell ref="OYC7:OYD7"/>
    <mergeCell ref="OYM7:OYN7"/>
    <mergeCell ref="OYW7:OYX7"/>
    <mergeCell ref="OZG7:OZH7"/>
    <mergeCell ref="OZQ7:OZR7"/>
    <mergeCell ref="PAA7:PAB7"/>
    <mergeCell ref="PAK7:PAL7"/>
    <mergeCell ref="PAU7:PAV7"/>
    <mergeCell ref="PBE7:PBF7"/>
    <mergeCell ref="OUQ7:OUR7"/>
    <mergeCell ref="OVA7:OVB7"/>
    <mergeCell ref="OVK7:OVL7"/>
    <mergeCell ref="OVU7:OVV7"/>
    <mergeCell ref="OWE7:OWF7"/>
    <mergeCell ref="OWO7:OWP7"/>
    <mergeCell ref="OWY7:OWZ7"/>
    <mergeCell ref="OXI7:OXJ7"/>
    <mergeCell ref="OXS7:OXT7"/>
    <mergeCell ref="ORE7:ORF7"/>
    <mergeCell ref="ORO7:ORP7"/>
    <mergeCell ref="ORY7:ORZ7"/>
    <mergeCell ref="OSI7:OSJ7"/>
    <mergeCell ref="OSS7:OST7"/>
    <mergeCell ref="OTC7:OTD7"/>
    <mergeCell ref="OTM7:OTN7"/>
    <mergeCell ref="OTW7:OTX7"/>
    <mergeCell ref="OUG7:OUH7"/>
    <mergeCell ref="ONS7:ONT7"/>
    <mergeCell ref="OOC7:OOD7"/>
    <mergeCell ref="OOM7:OON7"/>
    <mergeCell ref="OOW7:OOX7"/>
    <mergeCell ref="OPG7:OPH7"/>
    <mergeCell ref="OPQ7:OPR7"/>
    <mergeCell ref="OQA7:OQB7"/>
    <mergeCell ref="OQK7:OQL7"/>
    <mergeCell ref="OQU7:OQV7"/>
    <mergeCell ref="OKG7:OKH7"/>
    <mergeCell ref="OKQ7:OKR7"/>
    <mergeCell ref="OLA7:OLB7"/>
    <mergeCell ref="OLK7:OLL7"/>
    <mergeCell ref="OLU7:OLV7"/>
    <mergeCell ref="OME7:OMF7"/>
    <mergeCell ref="OMO7:OMP7"/>
    <mergeCell ref="OMY7:OMZ7"/>
    <mergeCell ref="ONI7:ONJ7"/>
    <mergeCell ref="OGU7:OGV7"/>
    <mergeCell ref="OHE7:OHF7"/>
    <mergeCell ref="OHO7:OHP7"/>
    <mergeCell ref="OHY7:OHZ7"/>
    <mergeCell ref="OII7:OIJ7"/>
    <mergeCell ref="OIS7:OIT7"/>
    <mergeCell ref="OJC7:OJD7"/>
    <mergeCell ref="OJM7:OJN7"/>
    <mergeCell ref="OJW7:OJX7"/>
    <mergeCell ref="ODI7:ODJ7"/>
    <mergeCell ref="ODS7:ODT7"/>
    <mergeCell ref="OEC7:OED7"/>
    <mergeCell ref="OEM7:OEN7"/>
    <mergeCell ref="OEW7:OEX7"/>
    <mergeCell ref="OFG7:OFH7"/>
    <mergeCell ref="OFQ7:OFR7"/>
    <mergeCell ref="OGA7:OGB7"/>
    <mergeCell ref="OGK7:OGL7"/>
    <mergeCell ref="NZW7:NZX7"/>
    <mergeCell ref="OAG7:OAH7"/>
    <mergeCell ref="OAQ7:OAR7"/>
    <mergeCell ref="OBA7:OBB7"/>
    <mergeCell ref="OBK7:OBL7"/>
    <mergeCell ref="OBU7:OBV7"/>
    <mergeCell ref="OCE7:OCF7"/>
    <mergeCell ref="OCO7:OCP7"/>
    <mergeCell ref="OCY7:OCZ7"/>
    <mergeCell ref="NWK7:NWL7"/>
    <mergeCell ref="NWU7:NWV7"/>
    <mergeCell ref="NXE7:NXF7"/>
    <mergeCell ref="NXO7:NXP7"/>
    <mergeCell ref="NXY7:NXZ7"/>
    <mergeCell ref="NYI7:NYJ7"/>
    <mergeCell ref="NYS7:NYT7"/>
    <mergeCell ref="NZC7:NZD7"/>
    <mergeCell ref="NZM7:NZN7"/>
    <mergeCell ref="NSY7:NSZ7"/>
    <mergeCell ref="NTI7:NTJ7"/>
    <mergeCell ref="NTS7:NTT7"/>
    <mergeCell ref="NUC7:NUD7"/>
    <mergeCell ref="NUM7:NUN7"/>
    <mergeCell ref="NUW7:NUX7"/>
    <mergeCell ref="NVG7:NVH7"/>
    <mergeCell ref="NVQ7:NVR7"/>
    <mergeCell ref="NWA7:NWB7"/>
    <mergeCell ref="NPM7:NPN7"/>
    <mergeCell ref="NPW7:NPX7"/>
    <mergeCell ref="NQG7:NQH7"/>
    <mergeCell ref="NQQ7:NQR7"/>
    <mergeCell ref="NRA7:NRB7"/>
    <mergeCell ref="NRK7:NRL7"/>
    <mergeCell ref="NRU7:NRV7"/>
    <mergeCell ref="NSE7:NSF7"/>
    <mergeCell ref="NSO7:NSP7"/>
    <mergeCell ref="NMA7:NMB7"/>
    <mergeCell ref="NMK7:NML7"/>
    <mergeCell ref="NMU7:NMV7"/>
    <mergeCell ref="NNE7:NNF7"/>
    <mergeCell ref="NNO7:NNP7"/>
    <mergeCell ref="NNY7:NNZ7"/>
    <mergeCell ref="NOI7:NOJ7"/>
    <mergeCell ref="NOS7:NOT7"/>
    <mergeCell ref="NPC7:NPD7"/>
    <mergeCell ref="NIO7:NIP7"/>
    <mergeCell ref="NIY7:NIZ7"/>
    <mergeCell ref="NJI7:NJJ7"/>
    <mergeCell ref="NJS7:NJT7"/>
    <mergeCell ref="NKC7:NKD7"/>
    <mergeCell ref="NKM7:NKN7"/>
    <mergeCell ref="NKW7:NKX7"/>
    <mergeCell ref="NLG7:NLH7"/>
    <mergeCell ref="NLQ7:NLR7"/>
    <mergeCell ref="NFC7:NFD7"/>
    <mergeCell ref="NFM7:NFN7"/>
    <mergeCell ref="NFW7:NFX7"/>
    <mergeCell ref="NGG7:NGH7"/>
    <mergeCell ref="NGQ7:NGR7"/>
    <mergeCell ref="NHA7:NHB7"/>
    <mergeCell ref="NHK7:NHL7"/>
    <mergeCell ref="NHU7:NHV7"/>
    <mergeCell ref="NIE7:NIF7"/>
    <mergeCell ref="NBQ7:NBR7"/>
    <mergeCell ref="NCA7:NCB7"/>
    <mergeCell ref="NCK7:NCL7"/>
    <mergeCell ref="NCU7:NCV7"/>
    <mergeCell ref="NDE7:NDF7"/>
    <mergeCell ref="NDO7:NDP7"/>
    <mergeCell ref="NDY7:NDZ7"/>
    <mergeCell ref="NEI7:NEJ7"/>
    <mergeCell ref="NES7:NET7"/>
    <mergeCell ref="MYE7:MYF7"/>
    <mergeCell ref="MYO7:MYP7"/>
    <mergeCell ref="MYY7:MYZ7"/>
    <mergeCell ref="MZI7:MZJ7"/>
    <mergeCell ref="MZS7:MZT7"/>
    <mergeCell ref="NAC7:NAD7"/>
    <mergeCell ref="NAM7:NAN7"/>
    <mergeCell ref="NAW7:NAX7"/>
    <mergeCell ref="NBG7:NBH7"/>
    <mergeCell ref="MUS7:MUT7"/>
    <mergeCell ref="MVC7:MVD7"/>
    <mergeCell ref="MVM7:MVN7"/>
    <mergeCell ref="MVW7:MVX7"/>
    <mergeCell ref="MWG7:MWH7"/>
    <mergeCell ref="MWQ7:MWR7"/>
    <mergeCell ref="MXA7:MXB7"/>
    <mergeCell ref="MXK7:MXL7"/>
    <mergeCell ref="MXU7:MXV7"/>
    <mergeCell ref="MRG7:MRH7"/>
    <mergeCell ref="MRQ7:MRR7"/>
    <mergeCell ref="MSA7:MSB7"/>
    <mergeCell ref="MSK7:MSL7"/>
    <mergeCell ref="MSU7:MSV7"/>
    <mergeCell ref="MTE7:MTF7"/>
    <mergeCell ref="MTO7:MTP7"/>
    <mergeCell ref="MTY7:MTZ7"/>
    <mergeCell ref="MUI7:MUJ7"/>
    <mergeCell ref="MNU7:MNV7"/>
    <mergeCell ref="MOE7:MOF7"/>
    <mergeCell ref="MOO7:MOP7"/>
    <mergeCell ref="MOY7:MOZ7"/>
    <mergeCell ref="MPI7:MPJ7"/>
    <mergeCell ref="MPS7:MPT7"/>
    <mergeCell ref="MQC7:MQD7"/>
    <mergeCell ref="MQM7:MQN7"/>
    <mergeCell ref="MQW7:MQX7"/>
    <mergeCell ref="MKI7:MKJ7"/>
    <mergeCell ref="MKS7:MKT7"/>
    <mergeCell ref="MLC7:MLD7"/>
    <mergeCell ref="MLM7:MLN7"/>
    <mergeCell ref="MLW7:MLX7"/>
    <mergeCell ref="MMG7:MMH7"/>
    <mergeCell ref="MMQ7:MMR7"/>
    <mergeCell ref="MNA7:MNB7"/>
    <mergeCell ref="MNK7:MNL7"/>
    <mergeCell ref="MGW7:MGX7"/>
    <mergeCell ref="MHG7:MHH7"/>
    <mergeCell ref="MHQ7:MHR7"/>
    <mergeCell ref="MIA7:MIB7"/>
    <mergeCell ref="MIK7:MIL7"/>
    <mergeCell ref="MIU7:MIV7"/>
    <mergeCell ref="MJE7:MJF7"/>
    <mergeCell ref="MJO7:MJP7"/>
    <mergeCell ref="MJY7:MJZ7"/>
    <mergeCell ref="MDK7:MDL7"/>
    <mergeCell ref="MDU7:MDV7"/>
    <mergeCell ref="MEE7:MEF7"/>
    <mergeCell ref="MEO7:MEP7"/>
    <mergeCell ref="MEY7:MEZ7"/>
    <mergeCell ref="MFI7:MFJ7"/>
    <mergeCell ref="MFS7:MFT7"/>
    <mergeCell ref="MGC7:MGD7"/>
    <mergeCell ref="MGM7:MGN7"/>
    <mergeCell ref="LZY7:LZZ7"/>
    <mergeCell ref="MAI7:MAJ7"/>
    <mergeCell ref="MAS7:MAT7"/>
    <mergeCell ref="MBC7:MBD7"/>
    <mergeCell ref="MBM7:MBN7"/>
    <mergeCell ref="MBW7:MBX7"/>
    <mergeCell ref="MCG7:MCH7"/>
    <mergeCell ref="MCQ7:MCR7"/>
    <mergeCell ref="MDA7:MDB7"/>
    <mergeCell ref="LWM7:LWN7"/>
    <mergeCell ref="LWW7:LWX7"/>
    <mergeCell ref="LXG7:LXH7"/>
    <mergeCell ref="LXQ7:LXR7"/>
    <mergeCell ref="LYA7:LYB7"/>
    <mergeCell ref="LYK7:LYL7"/>
    <mergeCell ref="LYU7:LYV7"/>
    <mergeCell ref="LZE7:LZF7"/>
    <mergeCell ref="LZO7:LZP7"/>
    <mergeCell ref="LTA7:LTB7"/>
    <mergeCell ref="LTK7:LTL7"/>
    <mergeCell ref="LTU7:LTV7"/>
    <mergeCell ref="LUE7:LUF7"/>
    <mergeCell ref="LUO7:LUP7"/>
    <mergeCell ref="LUY7:LUZ7"/>
    <mergeCell ref="LVI7:LVJ7"/>
    <mergeCell ref="LVS7:LVT7"/>
    <mergeCell ref="LWC7:LWD7"/>
    <mergeCell ref="LPO7:LPP7"/>
    <mergeCell ref="LPY7:LPZ7"/>
    <mergeCell ref="LQI7:LQJ7"/>
    <mergeCell ref="LQS7:LQT7"/>
    <mergeCell ref="LRC7:LRD7"/>
    <mergeCell ref="LRM7:LRN7"/>
    <mergeCell ref="LRW7:LRX7"/>
    <mergeCell ref="LSG7:LSH7"/>
    <mergeCell ref="LSQ7:LSR7"/>
    <mergeCell ref="LMC7:LMD7"/>
    <mergeCell ref="LMM7:LMN7"/>
    <mergeCell ref="LMW7:LMX7"/>
    <mergeCell ref="LNG7:LNH7"/>
    <mergeCell ref="LNQ7:LNR7"/>
    <mergeCell ref="LOA7:LOB7"/>
    <mergeCell ref="LOK7:LOL7"/>
    <mergeCell ref="LOU7:LOV7"/>
    <mergeCell ref="LPE7:LPF7"/>
    <mergeCell ref="LIQ7:LIR7"/>
    <mergeCell ref="LJA7:LJB7"/>
    <mergeCell ref="LJK7:LJL7"/>
    <mergeCell ref="LJU7:LJV7"/>
    <mergeCell ref="LKE7:LKF7"/>
    <mergeCell ref="LKO7:LKP7"/>
    <mergeCell ref="LKY7:LKZ7"/>
    <mergeCell ref="LLI7:LLJ7"/>
    <mergeCell ref="LLS7:LLT7"/>
    <mergeCell ref="LFE7:LFF7"/>
    <mergeCell ref="LFO7:LFP7"/>
    <mergeCell ref="LFY7:LFZ7"/>
    <mergeCell ref="LGI7:LGJ7"/>
    <mergeCell ref="LGS7:LGT7"/>
    <mergeCell ref="LHC7:LHD7"/>
    <mergeCell ref="LHM7:LHN7"/>
    <mergeCell ref="LHW7:LHX7"/>
    <mergeCell ref="LIG7:LIH7"/>
    <mergeCell ref="LBS7:LBT7"/>
    <mergeCell ref="LCC7:LCD7"/>
    <mergeCell ref="LCM7:LCN7"/>
    <mergeCell ref="LCW7:LCX7"/>
    <mergeCell ref="LDG7:LDH7"/>
    <mergeCell ref="LDQ7:LDR7"/>
    <mergeCell ref="LEA7:LEB7"/>
    <mergeCell ref="LEK7:LEL7"/>
    <mergeCell ref="LEU7:LEV7"/>
    <mergeCell ref="KYG7:KYH7"/>
    <mergeCell ref="KYQ7:KYR7"/>
    <mergeCell ref="KZA7:KZB7"/>
    <mergeCell ref="KZK7:KZL7"/>
    <mergeCell ref="KZU7:KZV7"/>
    <mergeCell ref="LAE7:LAF7"/>
    <mergeCell ref="LAO7:LAP7"/>
    <mergeCell ref="LAY7:LAZ7"/>
    <mergeCell ref="LBI7:LBJ7"/>
    <mergeCell ref="KUU7:KUV7"/>
    <mergeCell ref="KVE7:KVF7"/>
    <mergeCell ref="KVO7:KVP7"/>
    <mergeCell ref="KVY7:KVZ7"/>
    <mergeCell ref="KWI7:KWJ7"/>
    <mergeCell ref="KWS7:KWT7"/>
    <mergeCell ref="KXC7:KXD7"/>
    <mergeCell ref="KXM7:KXN7"/>
    <mergeCell ref="KXW7:KXX7"/>
    <mergeCell ref="KRI7:KRJ7"/>
    <mergeCell ref="KRS7:KRT7"/>
    <mergeCell ref="KSC7:KSD7"/>
    <mergeCell ref="KSM7:KSN7"/>
    <mergeCell ref="KSW7:KSX7"/>
    <mergeCell ref="KTG7:KTH7"/>
    <mergeCell ref="KTQ7:KTR7"/>
    <mergeCell ref="KUA7:KUB7"/>
    <mergeCell ref="KUK7:KUL7"/>
    <mergeCell ref="KNW7:KNX7"/>
    <mergeCell ref="KOG7:KOH7"/>
    <mergeCell ref="KOQ7:KOR7"/>
    <mergeCell ref="KPA7:KPB7"/>
    <mergeCell ref="KPK7:KPL7"/>
    <mergeCell ref="KPU7:KPV7"/>
    <mergeCell ref="KQE7:KQF7"/>
    <mergeCell ref="KQO7:KQP7"/>
    <mergeCell ref="KQY7:KQZ7"/>
    <mergeCell ref="KKK7:KKL7"/>
    <mergeCell ref="KKU7:KKV7"/>
    <mergeCell ref="KLE7:KLF7"/>
    <mergeCell ref="KLO7:KLP7"/>
    <mergeCell ref="KLY7:KLZ7"/>
    <mergeCell ref="KMI7:KMJ7"/>
    <mergeCell ref="KMS7:KMT7"/>
    <mergeCell ref="KNC7:KND7"/>
    <mergeCell ref="KNM7:KNN7"/>
    <mergeCell ref="KGY7:KGZ7"/>
    <mergeCell ref="KHI7:KHJ7"/>
    <mergeCell ref="KHS7:KHT7"/>
    <mergeCell ref="KIC7:KID7"/>
    <mergeCell ref="KIM7:KIN7"/>
    <mergeCell ref="KIW7:KIX7"/>
    <mergeCell ref="KJG7:KJH7"/>
    <mergeCell ref="KJQ7:KJR7"/>
    <mergeCell ref="KKA7:KKB7"/>
    <mergeCell ref="KDM7:KDN7"/>
    <mergeCell ref="KDW7:KDX7"/>
    <mergeCell ref="KEG7:KEH7"/>
    <mergeCell ref="KEQ7:KER7"/>
    <mergeCell ref="KFA7:KFB7"/>
    <mergeCell ref="KFK7:KFL7"/>
    <mergeCell ref="KFU7:KFV7"/>
    <mergeCell ref="KGE7:KGF7"/>
    <mergeCell ref="KGO7:KGP7"/>
    <mergeCell ref="KAA7:KAB7"/>
    <mergeCell ref="KAK7:KAL7"/>
    <mergeCell ref="KAU7:KAV7"/>
    <mergeCell ref="KBE7:KBF7"/>
    <mergeCell ref="KBO7:KBP7"/>
    <mergeCell ref="KBY7:KBZ7"/>
    <mergeCell ref="KCI7:KCJ7"/>
    <mergeCell ref="KCS7:KCT7"/>
    <mergeCell ref="KDC7:KDD7"/>
    <mergeCell ref="JWO7:JWP7"/>
    <mergeCell ref="JWY7:JWZ7"/>
    <mergeCell ref="JXI7:JXJ7"/>
    <mergeCell ref="JXS7:JXT7"/>
    <mergeCell ref="JYC7:JYD7"/>
    <mergeCell ref="JYM7:JYN7"/>
    <mergeCell ref="JYW7:JYX7"/>
    <mergeCell ref="JZG7:JZH7"/>
    <mergeCell ref="JZQ7:JZR7"/>
    <mergeCell ref="JTC7:JTD7"/>
    <mergeCell ref="JTM7:JTN7"/>
    <mergeCell ref="JTW7:JTX7"/>
    <mergeCell ref="JUG7:JUH7"/>
    <mergeCell ref="JUQ7:JUR7"/>
    <mergeCell ref="JVA7:JVB7"/>
    <mergeCell ref="JVK7:JVL7"/>
    <mergeCell ref="JVU7:JVV7"/>
    <mergeCell ref="JWE7:JWF7"/>
    <mergeCell ref="JPQ7:JPR7"/>
    <mergeCell ref="JQA7:JQB7"/>
    <mergeCell ref="JQK7:JQL7"/>
    <mergeCell ref="JQU7:JQV7"/>
    <mergeCell ref="JRE7:JRF7"/>
    <mergeCell ref="JRO7:JRP7"/>
    <mergeCell ref="JRY7:JRZ7"/>
    <mergeCell ref="JSI7:JSJ7"/>
    <mergeCell ref="JSS7:JST7"/>
    <mergeCell ref="JME7:JMF7"/>
    <mergeCell ref="JMO7:JMP7"/>
    <mergeCell ref="JMY7:JMZ7"/>
    <mergeCell ref="JNI7:JNJ7"/>
    <mergeCell ref="JNS7:JNT7"/>
    <mergeCell ref="JOC7:JOD7"/>
    <mergeCell ref="JOM7:JON7"/>
    <mergeCell ref="JOW7:JOX7"/>
    <mergeCell ref="JPG7:JPH7"/>
    <mergeCell ref="JIS7:JIT7"/>
    <mergeCell ref="JJC7:JJD7"/>
    <mergeCell ref="JJM7:JJN7"/>
    <mergeCell ref="JJW7:JJX7"/>
    <mergeCell ref="JKG7:JKH7"/>
    <mergeCell ref="JKQ7:JKR7"/>
    <mergeCell ref="JLA7:JLB7"/>
    <mergeCell ref="JLK7:JLL7"/>
    <mergeCell ref="JLU7:JLV7"/>
    <mergeCell ref="JFG7:JFH7"/>
    <mergeCell ref="JFQ7:JFR7"/>
    <mergeCell ref="JGA7:JGB7"/>
    <mergeCell ref="JGK7:JGL7"/>
    <mergeCell ref="JGU7:JGV7"/>
    <mergeCell ref="JHE7:JHF7"/>
    <mergeCell ref="JHO7:JHP7"/>
    <mergeCell ref="JHY7:JHZ7"/>
    <mergeCell ref="JII7:JIJ7"/>
    <mergeCell ref="JBU7:JBV7"/>
    <mergeCell ref="JCE7:JCF7"/>
    <mergeCell ref="JCO7:JCP7"/>
    <mergeCell ref="JCY7:JCZ7"/>
    <mergeCell ref="JDI7:JDJ7"/>
    <mergeCell ref="JDS7:JDT7"/>
    <mergeCell ref="JEC7:JED7"/>
    <mergeCell ref="JEM7:JEN7"/>
    <mergeCell ref="JEW7:JEX7"/>
    <mergeCell ref="IYI7:IYJ7"/>
    <mergeCell ref="IYS7:IYT7"/>
    <mergeCell ref="IZC7:IZD7"/>
    <mergeCell ref="IZM7:IZN7"/>
    <mergeCell ref="IZW7:IZX7"/>
    <mergeCell ref="JAG7:JAH7"/>
    <mergeCell ref="JAQ7:JAR7"/>
    <mergeCell ref="JBA7:JBB7"/>
    <mergeCell ref="JBK7:JBL7"/>
    <mergeCell ref="IUW7:IUX7"/>
    <mergeCell ref="IVG7:IVH7"/>
    <mergeCell ref="IVQ7:IVR7"/>
    <mergeCell ref="IWA7:IWB7"/>
    <mergeCell ref="IWK7:IWL7"/>
    <mergeCell ref="IWU7:IWV7"/>
    <mergeCell ref="IXE7:IXF7"/>
    <mergeCell ref="IXO7:IXP7"/>
    <mergeCell ref="IXY7:IXZ7"/>
    <mergeCell ref="IRK7:IRL7"/>
    <mergeCell ref="IRU7:IRV7"/>
    <mergeCell ref="ISE7:ISF7"/>
    <mergeCell ref="ISO7:ISP7"/>
    <mergeCell ref="ISY7:ISZ7"/>
    <mergeCell ref="ITI7:ITJ7"/>
    <mergeCell ref="ITS7:ITT7"/>
    <mergeCell ref="IUC7:IUD7"/>
    <mergeCell ref="IUM7:IUN7"/>
    <mergeCell ref="INY7:INZ7"/>
    <mergeCell ref="IOI7:IOJ7"/>
    <mergeCell ref="IOS7:IOT7"/>
    <mergeCell ref="IPC7:IPD7"/>
    <mergeCell ref="IPM7:IPN7"/>
    <mergeCell ref="IPW7:IPX7"/>
    <mergeCell ref="IQG7:IQH7"/>
    <mergeCell ref="IQQ7:IQR7"/>
    <mergeCell ref="IRA7:IRB7"/>
    <mergeCell ref="IKM7:IKN7"/>
    <mergeCell ref="IKW7:IKX7"/>
    <mergeCell ref="ILG7:ILH7"/>
    <mergeCell ref="ILQ7:ILR7"/>
    <mergeCell ref="IMA7:IMB7"/>
    <mergeCell ref="IMK7:IML7"/>
    <mergeCell ref="IMU7:IMV7"/>
    <mergeCell ref="INE7:INF7"/>
    <mergeCell ref="INO7:INP7"/>
    <mergeCell ref="IHA7:IHB7"/>
    <mergeCell ref="IHK7:IHL7"/>
    <mergeCell ref="IHU7:IHV7"/>
    <mergeCell ref="IIE7:IIF7"/>
    <mergeCell ref="IIO7:IIP7"/>
    <mergeCell ref="IIY7:IIZ7"/>
    <mergeCell ref="IJI7:IJJ7"/>
    <mergeCell ref="IJS7:IJT7"/>
    <mergeCell ref="IKC7:IKD7"/>
    <mergeCell ref="IDO7:IDP7"/>
    <mergeCell ref="IDY7:IDZ7"/>
    <mergeCell ref="IEI7:IEJ7"/>
    <mergeCell ref="IES7:IET7"/>
    <mergeCell ref="IFC7:IFD7"/>
    <mergeCell ref="IFM7:IFN7"/>
    <mergeCell ref="IFW7:IFX7"/>
    <mergeCell ref="IGG7:IGH7"/>
    <mergeCell ref="IGQ7:IGR7"/>
    <mergeCell ref="IAC7:IAD7"/>
    <mergeCell ref="IAM7:IAN7"/>
    <mergeCell ref="IAW7:IAX7"/>
    <mergeCell ref="IBG7:IBH7"/>
    <mergeCell ref="IBQ7:IBR7"/>
    <mergeCell ref="ICA7:ICB7"/>
    <mergeCell ref="ICK7:ICL7"/>
    <mergeCell ref="ICU7:ICV7"/>
    <mergeCell ref="IDE7:IDF7"/>
    <mergeCell ref="HWQ7:HWR7"/>
    <mergeCell ref="HXA7:HXB7"/>
    <mergeCell ref="HXK7:HXL7"/>
    <mergeCell ref="HXU7:HXV7"/>
    <mergeCell ref="HYE7:HYF7"/>
    <mergeCell ref="HYO7:HYP7"/>
    <mergeCell ref="HYY7:HYZ7"/>
    <mergeCell ref="HZI7:HZJ7"/>
    <mergeCell ref="HZS7:HZT7"/>
    <mergeCell ref="HTE7:HTF7"/>
    <mergeCell ref="HTO7:HTP7"/>
    <mergeCell ref="HTY7:HTZ7"/>
    <mergeCell ref="HUI7:HUJ7"/>
    <mergeCell ref="HUS7:HUT7"/>
    <mergeCell ref="HVC7:HVD7"/>
    <mergeCell ref="HVM7:HVN7"/>
    <mergeCell ref="HVW7:HVX7"/>
    <mergeCell ref="HWG7:HWH7"/>
    <mergeCell ref="HPS7:HPT7"/>
    <mergeCell ref="HQC7:HQD7"/>
    <mergeCell ref="HQM7:HQN7"/>
    <mergeCell ref="HQW7:HQX7"/>
    <mergeCell ref="HRG7:HRH7"/>
    <mergeCell ref="HRQ7:HRR7"/>
    <mergeCell ref="HSA7:HSB7"/>
    <mergeCell ref="HSK7:HSL7"/>
    <mergeCell ref="HSU7:HSV7"/>
    <mergeCell ref="HMG7:HMH7"/>
    <mergeCell ref="HMQ7:HMR7"/>
    <mergeCell ref="HNA7:HNB7"/>
    <mergeCell ref="HNK7:HNL7"/>
    <mergeCell ref="HNU7:HNV7"/>
    <mergeCell ref="HOE7:HOF7"/>
    <mergeCell ref="HOO7:HOP7"/>
    <mergeCell ref="HOY7:HOZ7"/>
    <mergeCell ref="HPI7:HPJ7"/>
    <mergeCell ref="HIU7:HIV7"/>
    <mergeCell ref="HJE7:HJF7"/>
    <mergeCell ref="HJO7:HJP7"/>
    <mergeCell ref="HJY7:HJZ7"/>
    <mergeCell ref="HKI7:HKJ7"/>
    <mergeCell ref="HKS7:HKT7"/>
    <mergeCell ref="HLC7:HLD7"/>
    <mergeCell ref="HLM7:HLN7"/>
    <mergeCell ref="HLW7:HLX7"/>
    <mergeCell ref="HFI7:HFJ7"/>
    <mergeCell ref="HFS7:HFT7"/>
    <mergeCell ref="HGC7:HGD7"/>
    <mergeCell ref="HGM7:HGN7"/>
    <mergeCell ref="HGW7:HGX7"/>
    <mergeCell ref="HHG7:HHH7"/>
    <mergeCell ref="HHQ7:HHR7"/>
    <mergeCell ref="HIA7:HIB7"/>
    <mergeCell ref="HIK7:HIL7"/>
    <mergeCell ref="HBW7:HBX7"/>
    <mergeCell ref="HCG7:HCH7"/>
    <mergeCell ref="HCQ7:HCR7"/>
    <mergeCell ref="HDA7:HDB7"/>
    <mergeCell ref="HDK7:HDL7"/>
    <mergeCell ref="HDU7:HDV7"/>
    <mergeCell ref="HEE7:HEF7"/>
    <mergeCell ref="HEO7:HEP7"/>
    <mergeCell ref="HEY7:HEZ7"/>
    <mergeCell ref="GYK7:GYL7"/>
    <mergeCell ref="GYU7:GYV7"/>
    <mergeCell ref="GZE7:GZF7"/>
    <mergeCell ref="GZO7:GZP7"/>
    <mergeCell ref="GZY7:GZZ7"/>
    <mergeCell ref="HAI7:HAJ7"/>
    <mergeCell ref="HAS7:HAT7"/>
    <mergeCell ref="HBC7:HBD7"/>
    <mergeCell ref="HBM7:HBN7"/>
    <mergeCell ref="GUY7:GUZ7"/>
    <mergeCell ref="GVI7:GVJ7"/>
    <mergeCell ref="GVS7:GVT7"/>
    <mergeCell ref="GWC7:GWD7"/>
    <mergeCell ref="GWM7:GWN7"/>
    <mergeCell ref="GWW7:GWX7"/>
    <mergeCell ref="GXG7:GXH7"/>
    <mergeCell ref="GXQ7:GXR7"/>
    <mergeCell ref="GYA7:GYB7"/>
    <mergeCell ref="GRM7:GRN7"/>
    <mergeCell ref="GRW7:GRX7"/>
    <mergeCell ref="GSG7:GSH7"/>
    <mergeCell ref="GSQ7:GSR7"/>
    <mergeCell ref="GTA7:GTB7"/>
    <mergeCell ref="GTK7:GTL7"/>
    <mergeCell ref="GTU7:GTV7"/>
    <mergeCell ref="GUE7:GUF7"/>
    <mergeCell ref="GUO7:GUP7"/>
    <mergeCell ref="GOA7:GOB7"/>
    <mergeCell ref="GOK7:GOL7"/>
    <mergeCell ref="GOU7:GOV7"/>
    <mergeCell ref="GPE7:GPF7"/>
    <mergeCell ref="GPO7:GPP7"/>
    <mergeCell ref="GPY7:GPZ7"/>
    <mergeCell ref="GQI7:GQJ7"/>
    <mergeCell ref="GQS7:GQT7"/>
    <mergeCell ref="GRC7:GRD7"/>
    <mergeCell ref="GKO7:GKP7"/>
    <mergeCell ref="GKY7:GKZ7"/>
    <mergeCell ref="GLI7:GLJ7"/>
    <mergeCell ref="GLS7:GLT7"/>
    <mergeCell ref="GMC7:GMD7"/>
    <mergeCell ref="GMM7:GMN7"/>
    <mergeCell ref="GMW7:GMX7"/>
    <mergeCell ref="GNG7:GNH7"/>
    <mergeCell ref="GNQ7:GNR7"/>
    <mergeCell ref="GHC7:GHD7"/>
    <mergeCell ref="GHM7:GHN7"/>
    <mergeCell ref="GHW7:GHX7"/>
    <mergeCell ref="GIG7:GIH7"/>
    <mergeCell ref="GIQ7:GIR7"/>
    <mergeCell ref="GJA7:GJB7"/>
    <mergeCell ref="GJK7:GJL7"/>
    <mergeCell ref="GJU7:GJV7"/>
    <mergeCell ref="GKE7:GKF7"/>
    <mergeCell ref="GDQ7:GDR7"/>
    <mergeCell ref="GEA7:GEB7"/>
    <mergeCell ref="GEK7:GEL7"/>
    <mergeCell ref="GEU7:GEV7"/>
    <mergeCell ref="GFE7:GFF7"/>
    <mergeCell ref="GFO7:GFP7"/>
    <mergeCell ref="GFY7:GFZ7"/>
    <mergeCell ref="GGI7:GGJ7"/>
    <mergeCell ref="GGS7:GGT7"/>
    <mergeCell ref="GAE7:GAF7"/>
    <mergeCell ref="GAO7:GAP7"/>
    <mergeCell ref="GAY7:GAZ7"/>
    <mergeCell ref="GBI7:GBJ7"/>
    <mergeCell ref="GBS7:GBT7"/>
    <mergeCell ref="GCC7:GCD7"/>
    <mergeCell ref="GCM7:GCN7"/>
    <mergeCell ref="GCW7:GCX7"/>
    <mergeCell ref="GDG7:GDH7"/>
    <mergeCell ref="FWS7:FWT7"/>
    <mergeCell ref="FXC7:FXD7"/>
    <mergeCell ref="FXM7:FXN7"/>
    <mergeCell ref="FXW7:FXX7"/>
    <mergeCell ref="FYG7:FYH7"/>
    <mergeCell ref="FYQ7:FYR7"/>
    <mergeCell ref="FZA7:FZB7"/>
    <mergeCell ref="FZK7:FZL7"/>
    <mergeCell ref="FZU7:FZV7"/>
    <mergeCell ref="FTG7:FTH7"/>
    <mergeCell ref="FTQ7:FTR7"/>
    <mergeCell ref="FUA7:FUB7"/>
    <mergeCell ref="FUK7:FUL7"/>
    <mergeCell ref="FUU7:FUV7"/>
    <mergeCell ref="FVE7:FVF7"/>
    <mergeCell ref="FVO7:FVP7"/>
    <mergeCell ref="FVY7:FVZ7"/>
    <mergeCell ref="FWI7:FWJ7"/>
    <mergeCell ref="FPU7:FPV7"/>
    <mergeCell ref="FQE7:FQF7"/>
    <mergeCell ref="FQO7:FQP7"/>
    <mergeCell ref="FQY7:FQZ7"/>
    <mergeCell ref="FRI7:FRJ7"/>
    <mergeCell ref="FRS7:FRT7"/>
    <mergeCell ref="FSC7:FSD7"/>
    <mergeCell ref="FSM7:FSN7"/>
    <mergeCell ref="FSW7:FSX7"/>
    <mergeCell ref="FMI7:FMJ7"/>
    <mergeCell ref="FMS7:FMT7"/>
    <mergeCell ref="FNC7:FND7"/>
    <mergeCell ref="FNM7:FNN7"/>
    <mergeCell ref="FNW7:FNX7"/>
    <mergeCell ref="FOG7:FOH7"/>
    <mergeCell ref="FOQ7:FOR7"/>
    <mergeCell ref="FPA7:FPB7"/>
    <mergeCell ref="FPK7:FPL7"/>
    <mergeCell ref="FIW7:FIX7"/>
    <mergeCell ref="FJG7:FJH7"/>
    <mergeCell ref="FJQ7:FJR7"/>
    <mergeCell ref="FKA7:FKB7"/>
    <mergeCell ref="FKK7:FKL7"/>
    <mergeCell ref="FKU7:FKV7"/>
    <mergeCell ref="FLE7:FLF7"/>
    <mergeCell ref="FLO7:FLP7"/>
    <mergeCell ref="FLY7:FLZ7"/>
    <mergeCell ref="FFK7:FFL7"/>
    <mergeCell ref="FFU7:FFV7"/>
    <mergeCell ref="FGE7:FGF7"/>
    <mergeCell ref="FGO7:FGP7"/>
    <mergeCell ref="FGY7:FGZ7"/>
    <mergeCell ref="FHI7:FHJ7"/>
    <mergeCell ref="FHS7:FHT7"/>
    <mergeCell ref="FIC7:FID7"/>
    <mergeCell ref="FIM7:FIN7"/>
    <mergeCell ref="FBY7:FBZ7"/>
    <mergeCell ref="FCI7:FCJ7"/>
    <mergeCell ref="FCS7:FCT7"/>
    <mergeCell ref="FDC7:FDD7"/>
    <mergeCell ref="FDM7:FDN7"/>
    <mergeCell ref="FDW7:FDX7"/>
    <mergeCell ref="FEG7:FEH7"/>
    <mergeCell ref="FEQ7:FER7"/>
    <mergeCell ref="FFA7:FFB7"/>
    <mergeCell ref="EYM7:EYN7"/>
    <mergeCell ref="EYW7:EYX7"/>
    <mergeCell ref="EZG7:EZH7"/>
    <mergeCell ref="EZQ7:EZR7"/>
    <mergeCell ref="FAA7:FAB7"/>
    <mergeCell ref="FAK7:FAL7"/>
    <mergeCell ref="FAU7:FAV7"/>
    <mergeCell ref="FBE7:FBF7"/>
    <mergeCell ref="FBO7:FBP7"/>
    <mergeCell ref="EVA7:EVB7"/>
    <mergeCell ref="EVK7:EVL7"/>
    <mergeCell ref="EVU7:EVV7"/>
    <mergeCell ref="EWE7:EWF7"/>
    <mergeCell ref="EWO7:EWP7"/>
    <mergeCell ref="EWY7:EWZ7"/>
    <mergeCell ref="EXI7:EXJ7"/>
    <mergeCell ref="EXS7:EXT7"/>
    <mergeCell ref="EYC7:EYD7"/>
    <mergeCell ref="ERO7:ERP7"/>
    <mergeCell ref="ERY7:ERZ7"/>
    <mergeCell ref="ESI7:ESJ7"/>
    <mergeCell ref="ESS7:EST7"/>
    <mergeCell ref="ETC7:ETD7"/>
    <mergeCell ref="ETM7:ETN7"/>
    <mergeCell ref="ETW7:ETX7"/>
    <mergeCell ref="EUG7:EUH7"/>
    <mergeCell ref="EUQ7:EUR7"/>
    <mergeCell ref="EOC7:EOD7"/>
    <mergeCell ref="EOM7:EON7"/>
    <mergeCell ref="EOW7:EOX7"/>
    <mergeCell ref="EPG7:EPH7"/>
    <mergeCell ref="EPQ7:EPR7"/>
    <mergeCell ref="EQA7:EQB7"/>
    <mergeCell ref="EQK7:EQL7"/>
    <mergeCell ref="EQU7:EQV7"/>
    <mergeCell ref="ERE7:ERF7"/>
    <mergeCell ref="EKQ7:EKR7"/>
    <mergeCell ref="ELA7:ELB7"/>
    <mergeCell ref="ELK7:ELL7"/>
    <mergeCell ref="ELU7:ELV7"/>
    <mergeCell ref="EME7:EMF7"/>
    <mergeCell ref="EMO7:EMP7"/>
    <mergeCell ref="EMY7:EMZ7"/>
    <mergeCell ref="ENI7:ENJ7"/>
    <mergeCell ref="ENS7:ENT7"/>
    <mergeCell ref="EHE7:EHF7"/>
    <mergeCell ref="EHO7:EHP7"/>
    <mergeCell ref="EHY7:EHZ7"/>
    <mergeCell ref="EII7:EIJ7"/>
    <mergeCell ref="EIS7:EIT7"/>
    <mergeCell ref="EJC7:EJD7"/>
    <mergeCell ref="EJM7:EJN7"/>
    <mergeCell ref="EJW7:EJX7"/>
    <mergeCell ref="EKG7:EKH7"/>
    <mergeCell ref="EDS7:EDT7"/>
    <mergeCell ref="EEC7:EED7"/>
    <mergeCell ref="EEM7:EEN7"/>
    <mergeCell ref="EEW7:EEX7"/>
    <mergeCell ref="EFG7:EFH7"/>
    <mergeCell ref="EFQ7:EFR7"/>
    <mergeCell ref="EGA7:EGB7"/>
    <mergeCell ref="EGK7:EGL7"/>
    <mergeCell ref="EGU7:EGV7"/>
    <mergeCell ref="EAG7:EAH7"/>
    <mergeCell ref="EAQ7:EAR7"/>
    <mergeCell ref="EBA7:EBB7"/>
    <mergeCell ref="EBK7:EBL7"/>
    <mergeCell ref="EBU7:EBV7"/>
    <mergeCell ref="ECE7:ECF7"/>
    <mergeCell ref="ECO7:ECP7"/>
    <mergeCell ref="ECY7:ECZ7"/>
    <mergeCell ref="EDI7:EDJ7"/>
    <mergeCell ref="DWU7:DWV7"/>
    <mergeCell ref="DXE7:DXF7"/>
    <mergeCell ref="DXO7:DXP7"/>
    <mergeCell ref="DXY7:DXZ7"/>
    <mergeCell ref="DYI7:DYJ7"/>
    <mergeCell ref="DYS7:DYT7"/>
    <mergeCell ref="DZC7:DZD7"/>
    <mergeCell ref="DZM7:DZN7"/>
    <mergeCell ref="DZW7:DZX7"/>
    <mergeCell ref="DTI7:DTJ7"/>
    <mergeCell ref="DTS7:DTT7"/>
    <mergeCell ref="DUC7:DUD7"/>
    <mergeCell ref="DUM7:DUN7"/>
    <mergeCell ref="DUW7:DUX7"/>
    <mergeCell ref="DVG7:DVH7"/>
    <mergeCell ref="DVQ7:DVR7"/>
    <mergeCell ref="DWA7:DWB7"/>
    <mergeCell ref="DWK7:DWL7"/>
    <mergeCell ref="DPW7:DPX7"/>
    <mergeCell ref="DQG7:DQH7"/>
    <mergeCell ref="DQQ7:DQR7"/>
    <mergeCell ref="DRA7:DRB7"/>
    <mergeCell ref="DRK7:DRL7"/>
    <mergeCell ref="DRU7:DRV7"/>
    <mergeCell ref="DSE7:DSF7"/>
    <mergeCell ref="DSO7:DSP7"/>
    <mergeCell ref="DSY7:DSZ7"/>
    <mergeCell ref="DMK7:DML7"/>
    <mergeCell ref="DMU7:DMV7"/>
    <mergeCell ref="DNE7:DNF7"/>
    <mergeCell ref="DNO7:DNP7"/>
    <mergeCell ref="DNY7:DNZ7"/>
    <mergeCell ref="DOI7:DOJ7"/>
    <mergeCell ref="DOS7:DOT7"/>
    <mergeCell ref="DPC7:DPD7"/>
    <mergeCell ref="DPM7:DPN7"/>
    <mergeCell ref="DIY7:DIZ7"/>
    <mergeCell ref="DJI7:DJJ7"/>
    <mergeCell ref="DJS7:DJT7"/>
    <mergeCell ref="DKC7:DKD7"/>
    <mergeCell ref="DKM7:DKN7"/>
    <mergeCell ref="DKW7:DKX7"/>
    <mergeCell ref="DLG7:DLH7"/>
    <mergeCell ref="DLQ7:DLR7"/>
    <mergeCell ref="DMA7:DMB7"/>
    <mergeCell ref="DFM7:DFN7"/>
    <mergeCell ref="DFW7:DFX7"/>
    <mergeCell ref="DGG7:DGH7"/>
    <mergeCell ref="DGQ7:DGR7"/>
    <mergeCell ref="DHA7:DHB7"/>
    <mergeCell ref="DHK7:DHL7"/>
    <mergeCell ref="DHU7:DHV7"/>
    <mergeCell ref="DIE7:DIF7"/>
    <mergeCell ref="DIO7:DIP7"/>
    <mergeCell ref="DCA7:DCB7"/>
    <mergeCell ref="DCK7:DCL7"/>
    <mergeCell ref="DCU7:DCV7"/>
    <mergeCell ref="DDE7:DDF7"/>
    <mergeCell ref="DDO7:DDP7"/>
    <mergeCell ref="DDY7:DDZ7"/>
    <mergeCell ref="DEI7:DEJ7"/>
    <mergeCell ref="DES7:DET7"/>
    <mergeCell ref="DFC7:DFD7"/>
    <mergeCell ref="CYO7:CYP7"/>
    <mergeCell ref="CYY7:CYZ7"/>
    <mergeCell ref="CZI7:CZJ7"/>
    <mergeCell ref="CZS7:CZT7"/>
    <mergeCell ref="DAC7:DAD7"/>
    <mergeCell ref="DAM7:DAN7"/>
    <mergeCell ref="DAW7:DAX7"/>
    <mergeCell ref="DBG7:DBH7"/>
    <mergeCell ref="DBQ7:DBR7"/>
    <mergeCell ref="CVC7:CVD7"/>
    <mergeCell ref="CVM7:CVN7"/>
    <mergeCell ref="CVW7:CVX7"/>
    <mergeCell ref="CWG7:CWH7"/>
    <mergeCell ref="CWQ7:CWR7"/>
    <mergeCell ref="CXA7:CXB7"/>
    <mergeCell ref="CXK7:CXL7"/>
    <mergeCell ref="CXU7:CXV7"/>
    <mergeCell ref="CYE7:CYF7"/>
    <mergeCell ref="CRQ7:CRR7"/>
    <mergeCell ref="CSA7:CSB7"/>
    <mergeCell ref="CSK7:CSL7"/>
    <mergeCell ref="CSU7:CSV7"/>
    <mergeCell ref="CTE7:CTF7"/>
    <mergeCell ref="CTO7:CTP7"/>
    <mergeCell ref="CTY7:CTZ7"/>
    <mergeCell ref="CUI7:CUJ7"/>
    <mergeCell ref="CUS7:CUT7"/>
    <mergeCell ref="COE7:COF7"/>
    <mergeCell ref="COO7:COP7"/>
    <mergeCell ref="COY7:COZ7"/>
    <mergeCell ref="CPI7:CPJ7"/>
    <mergeCell ref="CPS7:CPT7"/>
    <mergeCell ref="CQC7:CQD7"/>
    <mergeCell ref="CQM7:CQN7"/>
    <mergeCell ref="CQW7:CQX7"/>
    <mergeCell ref="CRG7:CRH7"/>
    <mergeCell ref="CLC7:CLD7"/>
    <mergeCell ref="CLM7:CLN7"/>
    <mergeCell ref="CLW7:CLX7"/>
    <mergeCell ref="CMG7:CMH7"/>
    <mergeCell ref="CMQ7:CMR7"/>
    <mergeCell ref="CNA7:CNB7"/>
    <mergeCell ref="CNK7:CNL7"/>
    <mergeCell ref="CNU7:CNV7"/>
    <mergeCell ref="CHG7:CHH7"/>
    <mergeCell ref="CHQ7:CHR7"/>
    <mergeCell ref="CIA7:CIB7"/>
    <mergeCell ref="CIK7:CIL7"/>
    <mergeCell ref="CIU7:CIV7"/>
    <mergeCell ref="CJE7:CJF7"/>
    <mergeCell ref="CJO7:CJP7"/>
    <mergeCell ref="CJY7:CJZ7"/>
    <mergeCell ref="CKI7:CKJ7"/>
    <mergeCell ref="CEO7:CEP7"/>
    <mergeCell ref="CEY7:CEZ7"/>
    <mergeCell ref="CFI7:CFJ7"/>
    <mergeCell ref="CFS7:CFT7"/>
    <mergeCell ref="CGC7:CGD7"/>
    <mergeCell ref="CGM7:CGN7"/>
    <mergeCell ref="CGW7:CGX7"/>
    <mergeCell ref="CAI7:CAJ7"/>
    <mergeCell ref="CAS7:CAT7"/>
    <mergeCell ref="CBC7:CBD7"/>
    <mergeCell ref="CBM7:CBN7"/>
    <mergeCell ref="CBW7:CBX7"/>
    <mergeCell ref="CCG7:CCH7"/>
    <mergeCell ref="CCQ7:CCR7"/>
    <mergeCell ref="CDA7:CDB7"/>
    <mergeCell ref="CDK7:CDL7"/>
    <mergeCell ref="CKS7:CKT7"/>
    <mergeCell ref="BYA7:BYB7"/>
    <mergeCell ref="BYK7:BYL7"/>
    <mergeCell ref="BYU7:BYV7"/>
    <mergeCell ref="BZE7:BZF7"/>
    <mergeCell ref="BZO7:BZP7"/>
    <mergeCell ref="BZY7:BZZ7"/>
    <mergeCell ref="BTK7:BTL7"/>
    <mergeCell ref="BTU7:BTV7"/>
    <mergeCell ref="BUE7:BUF7"/>
    <mergeCell ref="BUO7:BUP7"/>
    <mergeCell ref="BUY7:BUZ7"/>
    <mergeCell ref="BVI7:BVJ7"/>
    <mergeCell ref="BVS7:BVT7"/>
    <mergeCell ref="BWC7:BWD7"/>
    <mergeCell ref="BWM7:BWN7"/>
    <mergeCell ref="CDU7:CDV7"/>
    <mergeCell ref="CEE7:CEF7"/>
    <mergeCell ref="BRM7:BRN7"/>
    <mergeCell ref="BRW7:BRX7"/>
    <mergeCell ref="BSG7:BSH7"/>
    <mergeCell ref="BSQ7:BSR7"/>
    <mergeCell ref="BTA7:BTB7"/>
    <mergeCell ref="BMM7:BMN7"/>
    <mergeCell ref="BMW7:BMX7"/>
    <mergeCell ref="BNG7:BNH7"/>
    <mergeCell ref="BNQ7:BNR7"/>
    <mergeCell ref="BOA7:BOB7"/>
    <mergeCell ref="BOK7:BOL7"/>
    <mergeCell ref="BOU7:BOV7"/>
    <mergeCell ref="BPE7:BPF7"/>
    <mergeCell ref="BPO7:BPP7"/>
    <mergeCell ref="BWW7:BWX7"/>
    <mergeCell ref="BXG7:BXH7"/>
    <mergeCell ref="BXQ7:BXR7"/>
    <mergeCell ref="BKY7:BKZ7"/>
    <mergeCell ref="BLI7:BLJ7"/>
    <mergeCell ref="BLS7:BLT7"/>
    <mergeCell ref="BMC7:BMD7"/>
    <mergeCell ref="BFO7:BFP7"/>
    <mergeCell ref="BFY7:BFZ7"/>
    <mergeCell ref="BGI7:BGJ7"/>
    <mergeCell ref="BGS7:BGT7"/>
    <mergeCell ref="BHC7:BHD7"/>
    <mergeCell ref="BHM7:BHN7"/>
    <mergeCell ref="BHW7:BHX7"/>
    <mergeCell ref="BIG7:BIH7"/>
    <mergeCell ref="BIQ7:BIR7"/>
    <mergeCell ref="BPY7:BPZ7"/>
    <mergeCell ref="BQI7:BQJ7"/>
    <mergeCell ref="BQS7:BQT7"/>
    <mergeCell ref="BRC7:BRD7"/>
    <mergeCell ref="BEK7:BEL7"/>
    <mergeCell ref="BEU7:BEV7"/>
    <mergeCell ref="BFE7:BFF7"/>
    <mergeCell ref="AYQ7:AYR7"/>
    <mergeCell ref="AZA7:AZB7"/>
    <mergeCell ref="AZK7:AZL7"/>
    <mergeCell ref="AZU7:AZV7"/>
    <mergeCell ref="BAE7:BAF7"/>
    <mergeCell ref="BAO7:BAP7"/>
    <mergeCell ref="BAY7:BAZ7"/>
    <mergeCell ref="BBI7:BBJ7"/>
    <mergeCell ref="BBS7:BBT7"/>
    <mergeCell ref="BJA7:BJB7"/>
    <mergeCell ref="BJK7:BJL7"/>
    <mergeCell ref="BJU7:BJV7"/>
    <mergeCell ref="BKE7:BKF7"/>
    <mergeCell ref="BKO7:BKP7"/>
    <mergeCell ref="AXM7:AXN7"/>
    <mergeCell ref="AXW7:AXX7"/>
    <mergeCell ref="AYG7:AYH7"/>
    <mergeCell ref="ASC7:ASD7"/>
    <mergeCell ref="ASM7:ASN7"/>
    <mergeCell ref="ASW7:ASX7"/>
    <mergeCell ref="ATG7:ATH7"/>
    <mergeCell ref="ATQ7:ATR7"/>
    <mergeCell ref="AUA7:AUB7"/>
    <mergeCell ref="AUK7:AUL7"/>
    <mergeCell ref="AUU7:AUV7"/>
    <mergeCell ref="BCC7:BCD7"/>
    <mergeCell ref="BCM7:BCN7"/>
    <mergeCell ref="BCW7:BCX7"/>
    <mergeCell ref="BDG7:BDH7"/>
    <mergeCell ref="BDQ7:BDR7"/>
    <mergeCell ref="BEA7:BEB7"/>
    <mergeCell ref="ANM7:ANN7"/>
    <mergeCell ref="ANW7:ANX7"/>
    <mergeCell ref="AHI7:AHJ7"/>
    <mergeCell ref="AHS7:AHT7"/>
    <mergeCell ref="AIC7:AID7"/>
    <mergeCell ref="AIM7:AIN7"/>
    <mergeCell ref="AIW7:AIX7"/>
    <mergeCell ref="AJG7:AJH7"/>
    <mergeCell ref="AJQ7:AJR7"/>
    <mergeCell ref="AKA7:AKB7"/>
    <mergeCell ref="AKK7:AKL7"/>
    <mergeCell ref="AVE7:AVF7"/>
    <mergeCell ref="AVO7:AVP7"/>
    <mergeCell ref="AVY7:AVZ7"/>
    <mergeCell ref="AWI7:AWJ7"/>
    <mergeCell ref="AWS7:AWT7"/>
    <mergeCell ref="AXC7:AXD7"/>
    <mergeCell ref="ARS7:ART7"/>
    <mergeCell ref="AOG7:AOH7"/>
    <mergeCell ref="AOQ7:AOR7"/>
    <mergeCell ref="APA7:APB7"/>
    <mergeCell ref="APK7:APL7"/>
    <mergeCell ref="APU7:APV7"/>
    <mergeCell ref="AQE7:AQF7"/>
    <mergeCell ref="AQO7:AQP7"/>
    <mergeCell ref="AQY7:AQZ7"/>
    <mergeCell ref="ARI7:ARJ7"/>
    <mergeCell ref="ALO7:ALP7"/>
    <mergeCell ref="ALY7:ALZ7"/>
    <mergeCell ref="AMI7:AMJ7"/>
    <mergeCell ref="AMS7:AMT7"/>
    <mergeCell ref="ANC7:AND7"/>
    <mergeCell ref="AFA7:AFB7"/>
    <mergeCell ref="AFK7:AFL7"/>
    <mergeCell ref="AFU7:AFV7"/>
    <mergeCell ref="AGE7:AGF7"/>
    <mergeCell ref="AGO7:AGP7"/>
    <mergeCell ref="AGY7:AGZ7"/>
    <mergeCell ref="AAK7:AAL7"/>
    <mergeCell ref="AAU7:AAV7"/>
    <mergeCell ref="ABE7:ABF7"/>
    <mergeCell ref="ABO7:ABP7"/>
    <mergeCell ref="ABY7:ABZ7"/>
    <mergeCell ref="ACI7:ACJ7"/>
    <mergeCell ref="ACS7:ACT7"/>
    <mergeCell ref="ADC7:ADD7"/>
    <mergeCell ref="ADM7:ADN7"/>
    <mergeCell ref="AKU7:AKV7"/>
    <mergeCell ref="ALE7:ALF7"/>
    <mergeCell ref="YM7:YN7"/>
    <mergeCell ref="YW7:YX7"/>
    <mergeCell ref="ZG7:ZH7"/>
    <mergeCell ref="ZQ7:ZR7"/>
    <mergeCell ref="AAA7:AAB7"/>
    <mergeCell ref="TM7:TN7"/>
    <mergeCell ref="TW7:TX7"/>
    <mergeCell ref="UG7:UH7"/>
    <mergeCell ref="UQ7:UR7"/>
    <mergeCell ref="VA7:VB7"/>
    <mergeCell ref="VK7:VL7"/>
    <mergeCell ref="VU7:VV7"/>
    <mergeCell ref="WE7:WF7"/>
    <mergeCell ref="WO7:WP7"/>
    <mergeCell ref="ADW7:ADX7"/>
    <mergeCell ref="AEG7:AEH7"/>
    <mergeCell ref="AEQ7:AER7"/>
    <mergeCell ref="RY7:RZ7"/>
    <mergeCell ref="SI7:SJ7"/>
    <mergeCell ref="SS7:ST7"/>
    <mergeCell ref="TC7:TD7"/>
    <mergeCell ref="MO7:MP7"/>
    <mergeCell ref="MY7:MZ7"/>
    <mergeCell ref="NI7:NJ7"/>
    <mergeCell ref="NS7:NT7"/>
    <mergeCell ref="OC7:OD7"/>
    <mergeCell ref="OM7:ON7"/>
    <mergeCell ref="OW7:OX7"/>
    <mergeCell ref="PG7:PH7"/>
    <mergeCell ref="PQ7:PR7"/>
    <mergeCell ref="WY7:WZ7"/>
    <mergeCell ref="XI7:XJ7"/>
    <mergeCell ref="XS7:XT7"/>
    <mergeCell ref="YC7:YD7"/>
    <mergeCell ref="LK7:LL7"/>
    <mergeCell ref="LU7:LV7"/>
    <mergeCell ref="ME7:MF7"/>
    <mergeCell ref="FQ7:FR7"/>
    <mergeCell ref="GA7:GB7"/>
    <mergeCell ref="GK7:GL7"/>
    <mergeCell ref="GU7:GV7"/>
    <mergeCell ref="HE7:HF7"/>
    <mergeCell ref="HO7:HP7"/>
    <mergeCell ref="HY7:HZ7"/>
    <mergeCell ref="II7:IJ7"/>
    <mergeCell ref="IS7:IT7"/>
    <mergeCell ref="QA7:QB7"/>
    <mergeCell ref="QK7:QL7"/>
    <mergeCell ref="QU7:QV7"/>
    <mergeCell ref="RE7:RF7"/>
    <mergeCell ref="RO7:RP7"/>
    <mergeCell ref="A184:B185"/>
    <mergeCell ref="H184:J185"/>
    <mergeCell ref="B136:B141"/>
    <mergeCell ref="A136:A141"/>
    <mergeCell ref="A170:J170"/>
    <mergeCell ref="C171:D171"/>
    <mergeCell ref="C175:D175"/>
    <mergeCell ref="A165:A166"/>
    <mergeCell ref="B165:B166"/>
    <mergeCell ref="M7:N7"/>
    <mergeCell ref="W7:X7"/>
    <mergeCell ref="AG7:AH7"/>
    <mergeCell ref="AQ7:AR7"/>
    <mergeCell ref="BA7:BB7"/>
    <mergeCell ref="BK7:BL7"/>
    <mergeCell ref="BU7:BV7"/>
    <mergeCell ref="CE7:CF7"/>
    <mergeCell ref="A132:A134"/>
    <mergeCell ref="B132:B134"/>
    <mergeCell ref="B115:B120"/>
    <mergeCell ref="C51:D51"/>
    <mergeCell ref="A80:A85"/>
    <mergeCell ref="A87:A92"/>
    <mergeCell ref="B87:B92"/>
    <mergeCell ref="C28:D28"/>
    <mergeCell ref="C30:D30"/>
    <mergeCell ref="C31:D31"/>
    <mergeCell ref="C59:D59"/>
    <mergeCell ref="C57:D57"/>
    <mergeCell ref="B24:B25"/>
    <mergeCell ref="A79:J79"/>
    <mergeCell ref="A70:J70"/>
    <mergeCell ref="DI7:DJ7"/>
    <mergeCell ref="DS7:DT7"/>
    <mergeCell ref="EC7:ED7"/>
    <mergeCell ref="EM7:EN7"/>
    <mergeCell ref="EW7:EX7"/>
    <mergeCell ref="FG7:FH7"/>
    <mergeCell ref="JC7:JD7"/>
    <mergeCell ref="JM7:JN7"/>
    <mergeCell ref="JW7:JX7"/>
    <mergeCell ref="KG7:KH7"/>
    <mergeCell ref="KQ7:KR7"/>
    <mergeCell ref="LA7:LB7"/>
    <mergeCell ref="C7:D7"/>
    <mergeCell ref="C78:D78"/>
    <mergeCell ref="C9:D9"/>
    <mergeCell ref="C10:D10"/>
    <mergeCell ref="C12:D12"/>
    <mergeCell ref="C13:D13"/>
    <mergeCell ref="C15:D15"/>
    <mergeCell ref="C16:D16"/>
    <mergeCell ref="C18:D18"/>
    <mergeCell ref="C19:D19"/>
    <mergeCell ref="C21:D21"/>
    <mergeCell ref="C22:D22"/>
    <mergeCell ref="C24:D24"/>
    <mergeCell ref="C27:D27"/>
    <mergeCell ref="C43:D43"/>
    <mergeCell ref="C45:D45"/>
    <mergeCell ref="C47:D47"/>
    <mergeCell ref="C49:D49"/>
    <mergeCell ref="A56:J56"/>
    <mergeCell ref="A40:I40"/>
    <mergeCell ref="B157:B163"/>
    <mergeCell ref="A157:A163"/>
    <mergeCell ref="A115:A120"/>
    <mergeCell ref="B122:B127"/>
    <mergeCell ref="A122:A127"/>
    <mergeCell ref="A128:J128"/>
    <mergeCell ref="A129:A130"/>
    <mergeCell ref="B129:B130"/>
    <mergeCell ref="A114:J114"/>
    <mergeCell ref="B80:B85"/>
    <mergeCell ref="C71:D71"/>
    <mergeCell ref="A93:I93"/>
    <mergeCell ref="A104:I104"/>
    <mergeCell ref="A121:I121"/>
    <mergeCell ref="A131:I131"/>
    <mergeCell ref="A135:I135"/>
    <mergeCell ref="A142:I142"/>
    <mergeCell ref="B143:B148"/>
    <mergeCell ref="A143:A148"/>
    <mergeCell ref="A50:I50"/>
    <mergeCell ref="A52:I52"/>
    <mergeCell ref="A54:I54"/>
    <mergeCell ref="A58:I58"/>
    <mergeCell ref="A60:I60"/>
    <mergeCell ref="A62:I62"/>
    <mergeCell ref="C53:D53"/>
    <mergeCell ref="A38:J38"/>
    <mergeCell ref="C55:D55"/>
    <mergeCell ref="CO7:CP7"/>
    <mergeCell ref="CY7:CZ7"/>
    <mergeCell ref="A11:I11"/>
    <mergeCell ref="A14:I14"/>
    <mergeCell ref="A17:I17"/>
    <mergeCell ref="A20:I20"/>
    <mergeCell ref="A35:I35"/>
    <mergeCell ref="C25:D25"/>
    <mergeCell ref="B15:B16"/>
    <mergeCell ref="A18:A19"/>
    <mergeCell ref="B18:B19"/>
    <mergeCell ref="A21:A22"/>
    <mergeCell ref="B21:B22"/>
    <mergeCell ref="C33:D33"/>
    <mergeCell ref="C36:D36"/>
    <mergeCell ref="C34:D34"/>
    <mergeCell ref="C37:D37"/>
    <mergeCell ref="C39:D39"/>
    <mergeCell ref="C41:D41"/>
    <mergeCell ref="C63:D63"/>
    <mergeCell ref="A29:I29"/>
    <mergeCell ref="C65:D65"/>
    <mergeCell ref="C67:D67"/>
    <mergeCell ref="C69:D69"/>
    <mergeCell ref="B105:B106"/>
    <mergeCell ref="A105:A106"/>
    <mergeCell ref="A149:I149"/>
    <mergeCell ref="A156:I156"/>
    <mergeCell ref="A86:I86"/>
    <mergeCell ref="A76:I76"/>
    <mergeCell ref="B71:B75"/>
    <mergeCell ref="A71:A75"/>
    <mergeCell ref="B77:B78"/>
    <mergeCell ref="A77:A78"/>
    <mergeCell ref="C72:D72"/>
    <mergeCell ref="C73:D73"/>
    <mergeCell ref="C74:D74"/>
    <mergeCell ref="C75:D75"/>
    <mergeCell ref="C77:D77"/>
    <mergeCell ref="B94:B103"/>
    <mergeCell ref="A94:A103"/>
    <mergeCell ref="A107:I107"/>
    <mergeCell ref="A108:A113"/>
    <mergeCell ref="B150:B155"/>
    <mergeCell ref="A150:A155"/>
    <mergeCell ref="C61:D61"/>
    <mergeCell ref="A64:I64"/>
    <mergeCell ref="A42:I42"/>
    <mergeCell ref="A44:I44"/>
    <mergeCell ref="A46:I46"/>
    <mergeCell ref="A48:I48"/>
    <mergeCell ref="C5:D5"/>
    <mergeCell ref="A182:J182"/>
    <mergeCell ref="C177:D177"/>
    <mergeCell ref="C173:D173"/>
    <mergeCell ref="C179:D179"/>
    <mergeCell ref="C181:D181"/>
    <mergeCell ref="A164:J164"/>
    <mergeCell ref="A172:I172"/>
    <mergeCell ref="A174:I174"/>
    <mergeCell ref="A176:I176"/>
    <mergeCell ref="A178:I178"/>
    <mergeCell ref="A180:I180"/>
    <mergeCell ref="A8:J8"/>
    <mergeCell ref="A23:J23"/>
    <mergeCell ref="A26:J26"/>
    <mergeCell ref="B30:B31"/>
    <mergeCell ref="A30:A31"/>
    <mergeCell ref="A32:J32"/>
    <mergeCell ref="A27:A28"/>
    <mergeCell ref="B27:B28"/>
    <mergeCell ref="A33:A34"/>
    <mergeCell ref="B33:B34"/>
    <mergeCell ref="A36:A37"/>
    <mergeCell ref="A9:A10"/>
    <mergeCell ref="B9:B10"/>
    <mergeCell ref="A12:A13"/>
    <mergeCell ref="B12:B13"/>
    <mergeCell ref="A15:A16"/>
    <mergeCell ref="A66:I66"/>
    <mergeCell ref="A68:I68"/>
    <mergeCell ref="B36:B37"/>
    <mergeCell ref="A24:A2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1770-941C-40F5-AF7A-4A4B8EA1628D}">
  <dimension ref="A1:X210"/>
  <sheetViews>
    <sheetView zoomScale="50" zoomScaleNormal="50" workbookViewId="0">
      <pane ySplit="7" topLeftCell="A8" activePane="bottomLeft" state="frozen"/>
      <selection pane="bottomLeft" activeCell="A9" sqref="A9:A21"/>
    </sheetView>
  </sheetViews>
  <sheetFormatPr defaultColWidth="0" defaultRowHeight="17.399999999999999" zeroHeight="1" x14ac:dyDescent="0.25"/>
  <cols>
    <col min="1" max="1" width="30.6640625" style="271" customWidth="1"/>
    <col min="2" max="2" width="12.6640625" style="271" customWidth="1"/>
    <col min="3" max="3" width="10.6640625" style="271" customWidth="1"/>
    <col min="4" max="4" width="0" style="271" hidden="1" customWidth="1"/>
    <col min="5" max="5" width="10.6640625" style="271" customWidth="1"/>
    <col min="6" max="6" width="0" style="271" hidden="1" customWidth="1"/>
    <col min="7" max="7" width="10.6640625" style="271" customWidth="1"/>
    <col min="8" max="8" width="0" style="271" hidden="1" customWidth="1"/>
    <col min="9" max="9" width="10.6640625" style="271" customWidth="1"/>
    <col min="10" max="10" width="0" style="271" hidden="1" customWidth="1"/>
    <col min="11" max="11" width="10.6640625" style="271" customWidth="1"/>
    <col min="12" max="12" width="0" style="1" hidden="1" customWidth="1"/>
    <col min="13" max="13" width="18.109375" style="163" customWidth="1"/>
    <col min="14" max="14" width="16.6640625" style="155" hidden="1" customWidth="1"/>
    <col min="15" max="15" width="17.6640625" style="163" customWidth="1"/>
    <col min="16" max="16" width="16" style="155" hidden="1" customWidth="1"/>
    <col min="17" max="17" width="17.44140625" style="163" customWidth="1"/>
    <col min="18" max="18" width="15.6640625" style="155" hidden="1" customWidth="1"/>
    <col min="19" max="19" width="18.109375" style="163" customWidth="1"/>
    <col min="20" max="20" width="15.6640625" style="155" hidden="1" customWidth="1"/>
    <col min="21" max="21" width="18" style="163" customWidth="1"/>
    <col min="22" max="22" width="15.6640625" style="155" hidden="1" customWidth="1"/>
    <col min="23" max="23" width="17" style="271" hidden="1" customWidth="1"/>
    <col min="24" max="24" width="16" style="1" hidden="1" customWidth="1"/>
    <col min="25" max="16384" width="10.6640625" style="1" hidden="1"/>
  </cols>
  <sheetData>
    <row r="1" spans="1:23" s="91" customFormat="1" ht="100.95" customHeight="1" x14ac:dyDescent="0.25">
      <c r="A1" s="47"/>
      <c r="B1" s="348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50"/>
    </row>
    <row r="2" spans="1:23" s="91" customFormat="1" ht="43.2" customHeight="1" x14ac:dyDescent="0.25">
      <c r="A2" s="47"/>
      <c r="B2" s="351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3"/>
    </row>
    <row r="3" spans="1:23" s="91" customFormat="1" ht="1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M3" s="140"/>
      <c r="N3" s="141"/>
      <c r="O3" s="142"/>
      <c r="P3" s="143"/>
      <c r="Q3" s="142"/>
      <c r="R3" s="143"/>
      <c r="S3" s="142"/>
      <c r="T3" s="143"/>
      <c r="U3" s="142"/>
      <c r="V3" s="143"/>
      <c r="W3" s="47"/>
    </row>
    <row r="4" spans="1:23" s="91" customFormat="1" ht="25.2" customHeight="1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M4" s="43">
        <v>0</v>
      </c>
      <c r="N4" s="141"/>
      <c r="O4" s="140"/>
      <c r="P4" s="141"/>
      <c r="Q4" s="140"/>
      <c r="R4" s="141"/>
      <c r="S4" s="140"/>
      <c r="T4" s="141"/>
      <c r="U4" s="140"/>
      <c r="V4" s="141"/>
      <c r="W4" s="47"/>
    </row>
    <row r="5" spans="1:23" s="91" customFormat="1" ht="15" customHeight="1" thickBot="1" x14ac:dyDescent="0.3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94"/>
      <c r="M5" s="144"/>
      <c r="N5" s="145"/>
      <c r="O5" s="144"/>
      <c r="P5" s="145"/>
      <c r="Q5" s="144"/>
      <c r="R5" s="145"/>
      <c r="S5" s="144"/>
      <c r="T5" s="145"/>
      <c r="U5" s="144"/>
      <c r="V5" s="145"/>
      <c r="W5" s="51"/>
    </row>
    <row r="6" spans="1:23" s="146" customFormat="1" ht="21.6" thickBot="1" x14ac:dyDescent="0.3">
      <c r="A6" s="273" t="s">
        <v>1492</v>
      </c>
      <c r="B6" s="346" t="s">
        <v>1491</v>
      </c>
      <c r="C6" s="343" t="s">
        <v>1809</v>
      </c>
      <c r="D6" s="343"/>
      <c r="E6" s="343"/>
      <c r="F6" s="343"/>
      <c r="G6" s="343"/>
      <c r="H6" s="343"/>
      <c r="I6" s="343"/>
      <c r="J6" s="343"/>
      <c r="K6" s="343"/>
      <c r="L6" s="343"/>
      <c r="M6" s="336" t="s">
        <v>1812</v>
      </c>
      <c r="N6" s="336" t="s">
        <v>43</v>
      </c>
      <c r="O6" s="336" t="s">
        <v>1813</v>
      </c>
      <c r="P6" s="336" t="s">
        <v>43</v>
      </c>
      <c r="Q6" s="336" t="s">
        <v>1814</v>
      </c>
      <c r="R6" s="336" t="s">
        <v>43</v>
      </c>
      <c r="S6" s="336" t="s">
        <v>1815</v>
      </c>
      <c r="T6" s="336" t="s">
        <v>43</v>
      </c>
      <c r="U6" s="336" t="s">
        <v>1816</v>
      </c>
      <c r="V6" s="336" t="s">
        <v>43</v>
      </c>
      <c r="W6" s="325" t="s">
        <v>44</v>
      </c>
    </row>
    <row r="7" spans="1:23" s="146" customFormat="1" ht="68.7" customHeight="1" thickBot="1" x14ac:dyDescent="0.3">
      <c r="A7" s="147" t="s">
        <v>1493</v>
      </c>
      <c r="B7" s="346"/>
      <c r="C7" s="147">
        <v>300</v>
      </c>
      <c r="D7" s="272" t="s">
        <v>247</v>
      </c>
      <c r="E7" s="147">
        <v>400</v>
      </c>
      <c r="F7" s="272" t="s">
        <v>247</v>
      </c>
      <c r="G7" s="147">
        <v>500</v>
      </c>
      <c r="H7" s="272" t="s">
        <v>247</v>
      </c>
      <c r="I7" s="147">
        <v>600</v>
      </c>
      <c r="J7" s="272" t="s">
        <v>247</v>
      </c>
      <c r="K7" s="147">
        <v>900</v>
      </c>
      <c r="L7" s="272" t="s">
        <v>247</v>
      </c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25"/>
    </row>
    <row r="8" spans="1:23" s="13" customFormat="1" ht="9" customHeight="1" thickBot="1" x14ac:dyDescent="0.3">
      <c r="A8" s="340"/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2"/>
    </row>
    <row r="9" spans="1:23" s="13" customFormat="1" ht="30" customHeight="1" thickBot="1" x14ac:dyDescent="0.3">
      <c r="A9" s="347" t="s">
        <v>774</v>
      </c>
      <c r="B9" s="148">
        <v>400</v>
      </c>
      <c r="C9" s="70">
        <v>6976</v>
      </c>
      <c r="D9" s="270">
        <v>100024427</v>
      </c>
      <c r="E9" s="70">
        <v>7027</v>
      </c>
      <c r="F9" s="270">
        <v>100030971</v>
      </c>
      <c r="G9" s="70">
        <v>7560</v>
      </c>
      <c r="H9" s="270">
        <v>100024444</v>
      </c>
      <c r="I9" s="70">
        <v>8726</v>
      </c>
      <c r="J9" s="270">
        <v>100030988</v>
      </c>
      <c r="K9" s="70">
        <v>11295</v>
      </c>
      <c r="L9" s="149">
        <v>100023497</v>
      </c>
      <c r="M9" s="98">
        <f t="shared" ref="M9:M21" si="0">C9*(1-$M$4)</f>
        <v>6976</v>
      </c>
      <c r="N9" s="150">
        <f t="shared" ref="N9:N21" si="1">M9*W9</f>
        <v>0</v>
      </c>
      <c r="O9" s="98">
        <f t="shared" ref="O9:O21" si="2">E9*(1-$M$4)</f>
        <v>7027</v>
      </c>
      <c r="P9" s="150">
        <f t="shared" ref="P9:P21" si="3">O9*W9</f>
        <v>0</v>
      </c>
      <c r="Q9" s="98">
        <f t="shared" ref="Q9:Q21" si="4">G9*(1-$M$4)</f>
        <v>7560</v>
      </c>
      <c r="R9" s="150">
        <f t="shared" ref="R9:R21" si="5">Q9*W9</f>
        <v>0</v>
      </c>
      <c r="S9" s="98">
        <f t="shared" ref="S9:S21" si="6">I9*(1-$M$4)</f>
        <v>8726</v>
      </c>
      <c r="T9" s="150">
        <f t="shared" ref="T9:T21" si="7">S9*W9</f>
        <v>0</v>
      </c>
      <c r="U9" s="98">
        <f t="shared" ref="U9:U21" si="8">K9*(1-$M$4)</f>
        <v>11295</v>
      </c>
      <c r="V9" s="150">
        <f t="shared" ref="V9:V21" si="9">U9*W9</f>
        <v>0</v>
      </c>
      <c r="W9" s="117"/>
    </row>
    <row r="10" spans="1:23" s="13" customFormat="1" ht="30" customHeight="1" thickBot="1" x14ac:dyDescent="0.3">
      <c r="A10" s="347"/>
      <c r="B10" s="151">
        <v>500</v>
      </c>
      <c r="C10" s="269">
        <v>7309</v>
      </c>
      <c r="D10" s="270">
        <v>100024428</v>
      </c>
      <c r="E10" s="269">
        <v>7404</v>
      </c>
      <c r="F10" s="270">
        <v>100030972</v>
      </c>
      <c r="G10" s="269">
        <v>8073</v>
      </c>
      <c r="H10" s="270">
        <v>100024445</v>
      </c>
      <c r="I10" s="269">
        <v>8986</v>
      </c>
      <c r="J10" s="270">
        <v>100030989</v>
      </c>
      <c r="K10" s="269">
        <v>12162</v>
      </c>
      <c r="L10" s="149">
        <v>100023498</v>
      </c>
      <c r="M10" s="98">
        <f t="shared" si="0"/>
        <v>7309</v>
      </c>
      <c r="N10" s="150">
        <f t="shared" si="1"/>
        <v>0</v>
      </c>
      <c r="O10" s="98">
        <f t="shared" si="2"/>
        <v>7404</v>
      </c>
      <c r="P10" s="150">
        <f t="shared" si="3"/>
        <v>0</v>
      </c>
      <c r="Q10" s="98">
        <f t="shared" si="4"/>
        <v>8073</v>
      </c>
      <c r="R10" s="150">
        <f t="shared" si="5"/>
        <v>0</v>
      </c>
      <c r="S10" s="98">
        <f t="shared" si="6"/>
        <v>8986</v>
      </c>
      <c r="T10" s="150">
        <f t="shared" si="7"/>
        <v>0</v>
      </c>
      <c r="U10" s="98">
        <f t="shared" si="8"/>
        <v>12162</v>
      </c>
      <c r="V10" s="150">
        <f t="shared" si="9"/>
        <v>0</v>
      </c>
      <c r="W10" s="117"/>
    </row>
    <row r="11" spans="1:23" s="13" customFormat="1" ht="30" customHeight="1" thickBot="1" x14ac:dyDescent="0.3">
      <c r="A11" s="347"/>
      <c r="B11" s="148">
        <v>600</v>
      </c>
      <c r="C11" s="70">
        <v>7712</v>
      </c>
      <c r="D11" s="270">
        <v>100024429</v>
      </c>
      <c r="E11" s="70">
        <v>7896</v>
      </c>
      <c r="F11" s="270">
        <v>100030973</v>
      </c>
      <c r="G11" s="70">
        <v>8496</v>
      </c>
      <c r="H11" s="270">
        <v>100024446</v>
      </c>
      <c r="I11" s="70">
        <v>9624</v>
      </c>
      <c r="J11" s="270">
        <v>100030990</v>
      </c>
      <c r="K11" s="70">
        <v>13152</v>
      </c>
      <c r="L11" s="149">
        <v>100023108</v>
      </c>
      <c r="M11" s="98">
        <f t="shared" si="0"/>
        <v>7712</v>
      </c>
      <c r="N11" s="150">
        <f t="shared" si="1"/>
        <v>0</v>
      </c>
      <c r="O11" s="98">
        <f t="shared" si="2"/>
        <v>7896</v>
      </c>
      <c r="P11" s="150">
        <f t="shared" si="3"/>
        <v>0</v>
      </c>
      <c r="Q11" s="98">
        <f t="shared" si="4"/>
        <v>8496</v>
      </c>
      <c r="R11" s="150">
        <f t="shared" si="5"/>
        <v>0</v>
      </c>
      <c r="S11" s="98">
        <f t="shared" si="6"/>
        <v>9624</v>
      </c>
      <c r="T11" s="150">
        <f t="shared" si="7"/>
        <v>0</v>
      </c>
      <c r="U11" s="98">
        <f t="shared" si="8"/>
        <v>13152</v>
      </c>
      <c r="V11" s="150">
        <f t="shared" si="9"/>
        <v>0</v>
      </c>
      <c r="W11" s="117"/>
    </row>
    <row r="12" spans="1:23" s="13" customFormat="1" ht="30" customHeight="1" thickBot="1" x14ac:dyDescent="0.3">
      <c r="A12" s="347"/>
      <c r="B12" s="151">
        <v>700</v>
      </c>
      <c r="C12" s="269">
        <v>8018</v>
      </c>
      <c r="D12" s="270">
        <v>100024430</v>
      </c>
      <c r="E12" s="269">
        <v>8317</v>
      </c>
      <c r="F12" s="270">
        <v>100030974</v>
      </c>
      <c r="G12" s="269">
        <v>8940</v>
      </c>
      <c r="H12" s="270">
        <v>100024447</v>
      </c>
      <c r="I12" s="269">
        <v>11372</v>
      </c>
      <c r="J12" s="270">
        <v>100030991</v>
      </c>
      <c r="K12" s="269">
        <v>15113</v>
      </c>
      <c r="L12" s="149">
        <v>100023499</v>
      </c>
      <c r="M12" s="98">
        <f t="shared" si="0"/>
        <v>8018</v>
      </c>
      <c r="N12" s="150">
        <f t="shared" si="1"/>
        <v>0</v>
      </c>
      <c r="O12" s="98">
        <f t="shared" si="2"/>
        <v>8317</v>
      </c>
      <c r="P12" s="150">
        <f t="shared" si="3"/>
        <v>0</v>
      </c>
      <c r="Q12" s="98">
        <f t="shared" si="4"/>
        <v>8940</v>
      </c>
      <c r="R12" s="150">
        <f t="shared" si="5"/>
        <v>0</v>
      </c>
      <c r="S12" s="98">
        <f t="shared" si="6"/>
        <v>11372</v>
      </c>
      <c r="T12" s="150">
        <f t="shared" si="7"/>
        <v>0</v>
      </c>
      <c r="U12" s="98">
        <f t="shared" si="8"/>
        <v>15113</v>
      </c>
      <c r="V12" s="150">
        <f t="shared" si="9"/>
        <v>0</v>
      </c>
      <c r="W12" s="117"/>
    </row>
    <row r="13" spans="1:23" s="13" customFormat="1" ht="30" customHeight="1" thickBot="1" x14ac:dyDescent="0.3">
      <c r="A13" s="347"/>
      <c r="B13" s="148">
        <v>800</v>
      </c>
      <c r="C13" s="70">
        <v>8374</v>
      </c>
      <c r="D13" s="270">
        <v>100024431</v>
      </c>
      <c r="E13" s="70">
        <v>8695</v>
      </c>
      <c r="F13" s="270">
        <v>100030975</v>
      </c>
      <c r="G13" s="70">
        <v>9822</v>
      </c>
      <c r="H13" s="270">
        <v>100024448</v>
      </c>
      <c r="I13" s="70">
        <v>12405</v>
      </c>
      <c r="J13" s="270">
        <v>100030992</v>
      </c>
      <c r="K13" s="70">
        <v>17483</v>
      </c>
      <c r="L13" s="149">
        <v>100023500</v>
      </c>
      <c r="M13" s="98">
        <f t="shared" si="0"/>
        <v>8374</v>
      </c>
      <c r="N13" s="150">
        <f t="shared" si="1"/>
        <v>0</v>
      </c>
      <c r="O13" s="98">
        <f t="shared" si="2"/>
        <v>8695</v>
      </c>
      <c r="P13" s="150">
        <f t="shared" si="3"/>
        <v>0</v>
      </c>
      <c r="Q13" s="98">
        <f t="shared" si="4"/>
        <v>9822</v>
      </c>
      <c r="R13" s="150">
        <f t="shared" si="5"/>
        <v>0</v>
      </c>
      <c r="S13" s="98">
        <f t="shared" si="6"/>
        <v>12405</v>
      </c>
      <c r="T13" s="150">
        <f t="shared" si="7"/>
        <v>0</v>
      </c>
      <c r="U13" s="98">
        <f t="shared" si="8"/>
        <v>17483</v>
      </c>
      <c r="V13" s="150">
        <f t="shared" si="9"/>
        <v>0</v>
      </c>
      <c r="W13" s="117"/>
    </row>
    <row r="14" spans="1:23" s="13" customFormat="1" ht="30" customHeight="1" thickBot="1" x14ac:dyDescent="0.3">
      <c r="A14" s="347"/>
      <c r="B14" s="151">
        <v>900</v>
      </c>
      <c r="C14" s="269">
        <v>8682</v>
      </c>
      <c r="D14" s="270">
        <v>100024432</v>
      </c>
      <c r="E14" s="269">
        <v>9483</v>
      </c>
      <c r="F14" s="270">
        <v>100030976</v>
      </c>
      <c r="G14" s="269">
        <v>10633</v>
      </c>
      <c r="H14" s="270">
        <v>100024449</v>
      </c>
      <c r="I14" s="269">
        <v>13439</v>
      </c>
      <c r="J14" s="270">
        <v>100030993</v>
      </c>
      <c r="K14" s="269">
        <v>21490</v>
      </c>
      <c r="L14" s="149">
        <v>100023501</v>
      </c>
      <c r="M14" s="98">
        <f t="shared" si="0"/>
        <v>8682</v>
      </c>
      <c r="N14" s="150">
        <f t="shared" si="1"/>
        <v>0</v>
      </c>
      <c r="O14" s="98">
        <f t="shared" si="2"/>
        <v>9483</v>
      </c>
      <c r="P14" s="150">
        <f t="shared" si="3"/>
        <v>0</v>
      </c>
      <c r="Q14" s="98">
        <f t="shared" si="4"/>
        <v>10633</v>
      </c>
      <c r="R14" s="150">
        <f t="shared" si="5"/>
        <v>0</v>
      </c>
      <c r="S14" s="98">
        <f t="shared" si="6"/>
        <v>13439</v>
      </c>
      <c r="T14" s="150">
        <f t="shared" si="7"/>
        <v>0</v>
      </c>
      <c r="U14" s="98">
        <f t="shared" si="8"/>
        <v>21490</v>
      </c>
      <c r="V14" s="150">
        <f t="shared" si="9"/>
        <v>0</v>
      </c>
      <c r="W14" s="117"/>
    </row>
    <row r="15" spans="1:23" s="13" customFormat="1" ht="30" customHeight="1" thickBot="1" x14ac:dyDescent="0.3">
      <c r="A15" s="347"/>
      <c r="B15" s="152">
        <v>1000</v>
      </c>
      <c r="C15" s="70">
        <v>9656</v>
      </c>
      <c r="D15" s="270">
        <v>100024416</v>
      </c>
      <c r="E15" s="70">
        <v>10578</v>
      </c>
      <c r="F15" s="270">
        <v>100030960</v>
      </c>
      <c r="G15" s="70">
        <v>11515</v>
      </c>
      <c r="H15" s="270">
        <v>100024433</v>
      </c>
      <c r="I15" s="70">
        <v>14474</v>
      </c>
      <c r="J15" s="270">
        <v>100030977</v>
      </c>
      <c r="K15" s="70">
        <v>23243</v>
      </c>
      <c r="L15" s="149">
        <v>100023486</v>
      </c>
      <c r="M15" s="98">
        <f t="shared" si="0"/>
        <v>9656</v>
      </c>
      <c r="N15" s="150">
        <f t="shared" si="1"/>
        <v>0</v>
      </c>
      <c r="O15" s="98">
        <f t="shared" si="2"/>
        <v>10578</v>
      </c>
      <c r="P15" s="150">
        <f t="shared" si="3"/>
        <v>0</v>
      </c>
      <c r="Q15" s="98">
        <f t="shared" si="4"/>
        <v>11515</v>
      </c>
      <c r="R15" s="150">
        <f t="shared" si="5"/>
        <v>0</v>
      </c>
      <c r="S15" s="98">
        <f t="shared" si="6"/>
        <v>14474</v>
      </c>
      <c r="T15" s="150">
        <f t="shared" si="7"/>
        <v>0</v>
      </c>
      <c r="U15" s="98">
        <f t="shared" si="8"/>
        <v>23243</v>
      </c>
      <c r="V15" s="150">
        <f t="shared" si="9"/>
        <v>0</v>
      </c>
      <c r="W15" s="117"/>
    </row>
    <row r="16" spans="1:23" s="13" customFormat="1" ht="30" customHeight="1" thickBot="1" x14ac:dyDescent="0.3">
      <c r="A16" s="347"/>
      <c r="B16" s="153">
        <v>1100</v>
      </c>
      <c r="C16" s="269">
        <v>10305</v>
      </c>
      <c r="D16" s="270">
        <v>100024417</v>
      </c>
      <c r="E16" s="269">
        <v>11336</v>
      </c>
      <c r="F16" s="270">
        <v>100030961</v>
      </c>
      <c r="G16" s="269">
        <v>12396</v>
      </c>
      <c r="H16" s="270">
        <v>100024434</v>
      </c>
      <c r="I16" s="269">
        <v>16539</v>
      </c>
      <c r="J16" s="270">
        <v>100030978</v>
      </c>
      <c r="K16" s="269">
        <v>25091</v>
      </c>
      <c r="L16" s="149">
        <v>100023487</v>
      </c>
      <c r="M16" s="98">
        <f t="shared" si="0"/>
        <v>10305</v>
      </c>
      <c r="N16" s="150">
        <f t="shared" si="1"/>
        <v>0</v>
      </c>
      <c r="O16" s="98">
        <f t="shared" si="2"/>
        <v>11336</v>
      </c>
      <c r="P16" s="150">
        <f t="shared" si="3"/>
        <v>0</v>
      </c>
      <c r="Q16" s="98">
        <f t="shared" si="4"/>
        <v>12396</v>
      </c>
      <c r="R16" s="150">
        <f t="shared" si="5"/>
        <v>0</v>
      </c>
      <c r="S16" s="98">
        <f t="shared" si="6"/>
        <v>16539</v>
      </c>
      <c r="T16" s="150">
        <f t="shared" si="7"/>
        <v>0</v>
      </c>
      <c r="U16" s="98">
        <f t="shared" si="8"/>
        <v>25091</v>
      </c>
      <c r="V16" s="150">
        <f t="shared" si="9"/>
        <v>0</v>
      </c>
      <c r="W16" s="117"/>
    </row>
    <row r="17" spans="1:23" s="13" customFormat="1" ht="30" customHeight="1" thickBot="1" x14ac:dyDescent="0.3">
      <c r="A17" s="347"/>
      <c r="B17" s="152">
        <v>1200</v>
      </c>
      <c r="C17" s="70">
        <v>10957</v>
      </c>
      <c r="D17" s="270">
        <v>100024418</v>
      </c>
      <c r="E17" s="70">
        <v>11929</v>
      </c>
      <c r="F17" s="270">
        <v>100030962</v>
      </c>
      <c r="G17" s="70">
        <v>13276</v>
      </c>
      <c r="H17" s="270">
        <v>100024435</v>
      </c>
      <c r="I17" s="70">
        <v>17573</v>
      </c>
      <c r="J17" s="270">
        <v>100030979</v>
      </c>
      <c r="K17" s="70">
        <v>26941</v>
      </c>
      <c r="L17" s="149">
        <v>100023488</v>
      </c>
      <c r="M17" s="98">
        <f t="shared" si="0"/>
        <v>10957</v>
      </c>
      <c r="N17" s="150">
        <f t="shared" si="1"/>
        <v>0</v>
      </c>
      <c r="O17" s="98">
        <f t="shared" si="2"/>
        <v>11929</v>
      </c>
      <c r="P17" s="150">
        <f t="shared" si="3"/>
        <v>0</v>
      </c>
      <c r="Q17" s="98">
        <f t="shared" si="4"/>
        <v>13276</v>
      </c>
      <c r="R17" s="150">
        <f t="shared" si="5"/>
        <v>0</v>
      </c>
      <c r="S17" s="98">
        <f t="shared" si="6"/>
        <v>17573</v>
      </c>
      <c r="T17" s="150">
        <f t="shared" si="7"/>
        <v>0</v>
      </c>
      <c r="U17" s="98">
        <f t="shared" si="8"/>
        <v>26941</v>
      </c>
      <c r="V17" s="150">
        <f t="shared" si="9"/>
        <v>0</v>
      </c>
      <c r="W17" s="117"/>
    </row>
    <row r="18" spans="1:23" s="13" customFormat="1" ht="30" customHeight="1" thickBot="1" x14ac:dyDescent="0.3">
      <c r="A18" s="347"/>
      <c r="B18" s="153">
        <v>1400</v>
      </c>
      <c r="C18" s="269">
        <v>12366</v>
      </c>
      <c r="D18" s="270">
        <v>100024420</v>
      </c>
      <c r="E18" s="269">
        <v>13410</v>
      </c>
      <c r="F18" s="270">
        <v>100030964</v>
      </c>
      <c r="G18" s="269">
        <v>16125</v>
      </c>
      <c r="H18" s="270">
        <v>100024437</v>
      </c>
      <c r="I18" s="269">
        <v>19641</v>
      </c>
      <c r="J18" s="270">
        <v>100030981</v>
      </c>
      <c r="K18" s="269">
        <v>30668</v>
      </c>
      <c r="L18" s="149">
        <v>100023490</v>
      </c>
      <c r="M18" s="98">
        <f t="shared" si="0"/>
        <v>12366</v>
      </c>
      <c r="N18" s="150">
        <f t="shared" si="1"/>
        <v>0</v>
      </c>
      <c r="O18" s="98">
        <f t="shared" si="2"/>
        <v>13410</v>
      </c>
      <c r="P18" s="150">
        <f t="shared" si="3"/>
        <v>0</v>
      </c>
      <c r="Q18" s="98">
        <f t="shared" si="4"/>
        <v>16125</v>
      </c>
      <c r="R18" s="150">
        <f t="shared" si="5"/>
        <v>0</v>
      </c>
      <c r="S18" s="98">
        <f t="shared" si="6"/>
        <v>19641</v>
      </c>
      <c r="T18" s="150">
        <f t="shared" si="7"/>
        <v>0</v>
      </c>
      <c r="U18" s="98">
        <f t="shared" si="8"/>
        <v>30668</v>
      </c>
      <c r="V18" s="150">
        <f t="shared" si="9"/>
        <v>0</v>
      </c>
      <c r="W18" s="117"/>
    </row>
    <row r="19" spans="1:23" s="13" customFormat="1" ht="30" customHeight="1" thickBot="1" x14ac:dyDescent="0.3">
      <c r="A19" s="347"/>
      <c r="B19" s="152">
        <v>1600</v>
      </c>
      <c r="C19" s="70">
        <v>13547</v>
      </c>
      <c r="D19" s="270">
        <v>100024422</v>
      </c>
      <c r="E19" s="70">
        <v>15105</v>
      </c>
      <c r="F19" s="270">
        <v>100030966</v>
      </c>
      <c r="G19" s="70">
        <v>17779</v>
      </c>
      <c r="H19" s="270">
        <v>100024439</v>
      </c>
      <c r="I19" s="70">
        <v>23775</v>
      </c>
      <c r="J19" s="270">
        <v>100030983</v>
      </c>
      <c r="K19" s="70">
        <v>34367</v>
      </c>
      <c r="L19" s="149">
        <v>100023492</v>
      </c>
      <c r="M19" s="98">
        <f t="shared" si="0"/>
        <v>13547</v>
      </c>
      <c r="N19" s="150">
        <f t="shared" si="1"/>
        <v>0</v>
      </c>
      <c r="O19" s="98">
        <f t="shared" si="2"/>
        <v>15105</v>
      </c>
      <c r="P19" s="150">
        <f t="shared" si="3"/>
        <v>0</v>
      </c>
      <c r="Q19" s="98">
        <f t="shared" si="4"/>
        <v>17779</v>
      </c>
      <c r="R19" s="150">
        <f t="shared" si="5"/>
        <v>0</v>
      </c>
      <c r="S19" s="98">
        <f t="shared" si="6"/>
        <v>23775</v>
      </c>
      <c r="T19" s="150">
        <f t="shared" si="7"/>
        <v>0</v>
      </c>
      <c r="U19" s="98">
        <f t="shared" si="8"/>
        <v>34367</v>
      </c>
      <c r="V19" s="150">
        <f t="shared" si="9"/>
        <v>0</v>
      </c>
      <c r="W19" s="117"/>
    </row>
    <row r="20" spans="1:23" s="13" customFormat="1" ht="30" customHeight="1" thickBot="1" x14ac:dyDescent="0.3">
      <c r="A20" s="347"/>
      <c r="B20" s="153">
        <v>1800</v>
      </c>
      <c r="C20" s="269">
        <v>14969</v>
      </c>
      <c r="D20" s="270">
        <v>100024424</v>
      </c>
      <c r="E20" s="269">
        <v>18607</v>
      </c>
      <c r="F20" s="270">
        <v>100030968</v>
      </c>
      <c r="G20" s="269">
        <v>21707</v>
      </c>
      <c r="H20" s="270">
        <v>100024441</v>
      </c>
      <c r="I20" s="269">
        <v>26874</v>
      </c>
      <c r="J20" s="270">
        <v>100030985</v>
      </c>
      <c r="K20" s="269">
        <v>38223</v>
      </c>
      <c r="L20" s="149">
        <v>100023494</v>
      </c>
      <c r="M20" s="98">
        <f t="shared" si="0"/>
        <v>14969</v>
      </c>
      <c r="N20" s="150">
        <f t="shared" si="1"/>
        <v>0</v>
      </c>
      <c r="O20" s="98">
        <f t="shared" si="2"/>
        <v>18607</v>
      </c>
      <c r="P20" s="150">
        <f t="shared" si="3"/>
        <v>0</v>
      </c>
      <c r="Q20" s="98">
        <f t="shared" si="4"/>
        <v>21707</v>
      </c>
      <c r="R20" s="150">
        <f t="shared" si="5"/>
        <v>0</v>
      </c>
      <c r="S20" s="98">
        <f t="shared" si="6"/>
        <v>26874</v>
      </c>
      <c r="T20" s="150">
        <f t="shared" si="7"/>
        <v>0</v>
      </c>
      <c r="U20" s="98">
        <f t="shared" si="8"/>
        <v>38223</v>
      </c>
      <c r="V20" s="150">
        <f t="shared" si="9"/>
        <v>0</v>
      </c>
      <c r="W20" s="117"/>
    </row>
    <row r="21" spans="1:23" s="13" customFormat="1" ht="30" customHeight="1" thickBot="1" x14ac:dyDescent="0.3">
      <c r="A21" s="347"/>
      <c r="B21" s="152">
        <v>2000</v>
      </c>
      <c r="C21" s="70">
        <v>16391</v>
      </c>
      <c r="D21" s="270">
        <v>100024426</v>
      </c>
      <c r="E21" s="70">
        <v>21707</v>
      </c>
      <c r="F21" s="270">
        <v>100030970</v>
      </c>
      <c r="G21" s="70">
        <v>26874</v>
      </c>
      <c r="H21" s="270">
        <v>100024443</v>
      </c>
      <c r="I21" s="70">
        <v>31010</v>
      </c>
      <c r="J21" s="270">
        <v>100030987</v>
      </c>
      <c r="K21" s="70">
        <v>42058</v>
      </c>
      <c r="L21" s="149">
        <v>100023496</v>
      </c>
      <c r="M21" s="98">
        <f t="shared" si="0"/>
        <v>16391</v>
      </c>
      <c r="N21" s="150">
        <f t="shared" si="1"/>
        <v>0</v>
      </c>
      <c r="O21" s="98">
        <f t="shared" si="2"/>
        <v>21707</v>
      </c>
      <c r="P21" s="150">
        <f t="shared" si="3"/>
        <v>0</v>
      </c>
      <c r="Q21" s="98">
        <f t="shared" si="4"/>
        <v>26874</v>
      </c>
      <c r="R21" s="150">
        <f t="shared" si="5"/>
        <v>0</v>
      </c>
      <c r="S21" s="98">
        <f t="shared" si="6"/>
        <v>31010</v>
      </c>
      <c r="T21" s="150">
        <f t="shared" si="7"/>
        <v>0</v>
      </c>
      <c r="U21" s="98">
        <f t="shared" si="8"/>
        <v>42058</v>
      </c>
      <c r="V21" s="150">
        <f t="shared" si="9"/>
        <v>0</v>
      </c>
      <c r="W21" s="117"/>
    </row>
    <row r="22" spans="1:23" s="13" customFormat="1" ht="9" customHeight="1" thickBot="1" x14ac:dyDescent="0.3">
      <c r="A22" s="340"/>
      <c r="B22" s="341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2"/>
    </row>
    <row r="23" spans="1:23" s="13" customFormat="1" ht="30" customHeight="1" thickBot="1" x14ac:dyDescent="0.3">
      <c r="A23" s="347" t="s">
        <v>775</v>
      </c>
      <c r="B23" s="148">
        <v>400</v>
      </c>
      <c r="C23" s="70">
        <v>8677</v>
      </c>
      <c r="D23" s="148">
        <v>100024504</v>
      </c>
      <c r="E23" s="70">
        <v>8940</v>
      </c>
      <c r="F23" s="148">
        <v>100031048</v>
      </c>
      <c r="G23" s="70">
        <v>10142</v>
      </c>
      <c r="H23" s="148">
        <v>100024524</v>
      </c>
      <c r="I23" s="70">
        <v>11277</v>
      </c>
      <c r="J23" s="148">
        <v>100031068</v>
      </c>
      <c r="K23" s="70">
        <v>21559</v>
      </c>
      <c r="L23" s="149">
        <v>100023269</v>
      </c>
      <c r="M23" s="98">
        <f t="shared" ref="M23:M35" si="10">C23*(1-$M$4)</f>
        <v>8677</v>
      </c>
      <c r="N23" s="150">
        <f t="shared" ref="N23:N35" si="11">M23*W23</f>
        <v>0</v>
      </c>
      <c r="O23" s="98">
        <f t="shared" ref="O23:O35" si="12">E23*(1-$M$4)</f>
        <v>8940</v>
      </c>
      <c r="P23" s="150">
        <f t="shared" ref="P23:P35" si="13">O23*W23</f>
        <v>0</v>
      </c>
      <c r="Q23" s="98">
        <f t="shared" ref="Q23:Q35" si="14">G23*(1-$M$4)</f>
        <v>10142</v>
      </c>
      <c r="R23" s="150">
        <f t="shared" ref="R23:R35" si="15">Q23*W23</f>
        <v>0</v>
      </c>
      <c r="S23" s="98">
        <f t="shared" ref="S23:S35" si="16">I23*(1-$M$4)</f>
        <v>11277</v>
      </c>
      <c r="T23" s="150">
        <f t="shared" ref="T23:T35" si="17">S23*W23</f>
        <v>0</v>
      </c>
      <c r="U23" s="98">
        <f t="shared" ref="U23:U35" si="18">K23*(1-$M$4)</f>
        <v>21559</v>
      </c>
      <c r="V23" s="150">
        <f t="shared" ref="V23:V35" si="19">U23*W23</f>
        <v>0</v>
      </c>
      <c r="W23" s="117"/>
    </row>
    <row r="24" spans="1:23" s="13" customFormat="1" ht="30" customHeight="1" thickBot="1" x14ac:dyDescent="0.3">
      <c r="A24" s="347"/>
      <c r="B24" s="151">
        <v>500</v>
      </c>
      <c r="C24" s="269">
        <v>9719</v>
      </c>
      <c r="D24" s="151">
        <v>100024505</v>
      </c>
      <c r="E24" s="269">
        <v>9686</v>
      </c>
      <c r="F24" s="151">
        <v>100031049</v>
      </c>
      <c r="G24" s="269">
        <v>11056</v>
      </c>
      <c r="H24" s="151">
        <v>100024525</v>
      </c>
      <c r="I24" s="269">
        <v>12555</v>
      </c>
      <c r="J24" s="151">
        <v>100031069</v>
      </c>
      <c r="K24" s="269">
        <v>24001</v>
      </c>
      <c r="L24" s="149">
        <v>100023530</v>
      </c>
      <c r="M24" s="98">
        <f t="shared" si="10"/>
        <v>9719</v>
      </c>
      <c r="N24" s="150">
        <f t="shared" si="11"/>
        <v>0</v>
      </c>
      <c r="O24" s="98">
        <f t="shared" si="12"/>
        <v>9686</v>
      </c>
      <c r="P24" s="150">
        <f t="shared" si="13"/>
        <v>0</v>
      </c>
      <c r="Q24" s="98">
        <f t="shared" si="14"/>
        <v>11056</v>
      </c>
      <c r="R24" s="150">
        <f t="shared" si="15"/>
        <v>0</v>
      </c>
      <c r="S24" s="98">
        <f t="shared" si="16"/>
        <v>12555</v>
      </c>
      <c r="T24" s="150">
        <f t="shared" si="17"/>
        <v>0</v>
      </c>
      <c r="U24" s="98">
        <f t="shared" si="18"/>
        <v>24001</v>
      </c>
      <c r="V24" s="150">
        <f t="shared" si="19"/>
        <v>0</v>
      </c>
      <c r="W24" s="117"/>
    </row>
    <row r="25" spans="1:23" s="13" customFormat="1" ht="30" customHeight="1" thickBot="1" x14ac:dyDescent="0.3">
      <c r="A25" s="347"/>
      <c r="B25" s="148">
        <v>600</v>
      </c>
      <c r="C25" s="70">
        <v>9958</v>
      </c>
      <c r="D25" s="148">
        <v>100024506</v>
      </c>
      <c r="E25" s="70">
        <v>10770</v>
      </c>
      <c r="F25" s="148">
        <v>100031050</v>
      </c>
      <c r="G25" s="70">
        <v>12104</v>
      </c>
      <c r="H25" s="148">
        <v>100024526</v>
      </c>
      <c r="I25" s="70">
        <v>13689</v>
      </c>
      <c r="J25" s="148">
        <v>100031070</v>
      </c>
      <c r="K25" s="70">
        <v>26644</v>
      </c>
      <c r="L25" s="149">
        <v>100023531</v>
      </c>
      <c r="M25" s="98">
        <f t="shared" si="10"/>
        <v>9958</v>
      </c>
      <c r="N25" s="150">
        <f t="shared" si="11"/>
        <v>0</v>
      </c>
      <c r="O25" s="98">
        <f t="shared" si="12"/>
        <v>10770</v>
      </c>
      <c r="P25" s="150">
        <f t="shared" si="13"/>
        <v>0</v>
      </c>
      <c r="Q25" s="98">
        <f t="shared" si="14"/>
        <v>12104</v>
      </c>
      <c r="R25" s="150">
        <f t="shared" si="15"/>
        <v>0</v>
      </c>
      <c r="S25" s="98">
        <f t="shared" si="16"/>
        <v>13689</v>
      </c>
      <c r="T25" s="150">
        <f t="shared" si="17"/>
        <v>0</v>
      </c>
      <c r="U25" s="98">
        <f t="shared" si="18"/>
        <v>26644</v>
      </c>
      <c r="V25" s="150">
        <f t="shared" si="19"/>
        <v>0</v>
      </c>
      <c r="W25" s="117"/>
    </row>
    <row r="26" spans="1:23" s="13" customFormat="1" ht="30" customHeight="1" thickBot="1" x14ac:dyDescent="0.3">
      <c r="A26" s="347"/>
      <c r="B26" s="151">
        <v>700</v>
      </c>
      <c r="C26" s="269">
        <v>11109</v>
      </c>
      <c r="D26" s="151">
        <v>100024507</v>
      </c>
      <c r="E26" s="269">
        <v>11922</v>
      </c>
      <c r="F26" s="151">
        <v>100031051</v>
      </c>
      <c r="G26" s="269">
        <v>13375</v>
      </c>
      <c r="H26" s="151">
        <v>100024527</v>
      </c>
      <c r="I26" s="269">
        <v>15152</v>
      </c>
      <c r="J26" s="151">
        <v>100031071</v>
      </c>
      <c r="K26" s="269">
        <v>30138</v>
      </c>
      <c r="L26" s="149">
        <v>100023532</v>
      </c>
      <c r="M26" s="98">
        <f t="shared" si="10"/>
        <v>11109</v>
      </c>
      <c r="N26" s="150">
        <f t="shared" si="11"/>
        <v>0</v>
      </c>
      <c r="O26" s="98">
        <f t="shared" si="12"/>
        <v>11922</v>
      </c>
      <c r="P26" s="150">
        <f t="shared" si="13"/>
        <v>0</v>
      </c>
      <c r="Q26" s="98">
        <f t="shared" si="14"/>
        <v>13375</v>
      </c>
      <c r="R26" s="150">
        <f t="shared" si="15"/>
        <v>0</v>
      </c>
      <c r="S26" s="98">
        <f t="shared" si="16"/>
        <v>15152</v>
      </c>
      <c r="T26" s="150">
        <f t="shared" si="17"/>
        <v>0</v>
      </c>
      <c r="U26" s="98">
        <f t="shared" si="18"/>
        <v>30138</v>
      </c>
      <c r="V26" s="150">
        <f t="shared" si="19"/>
        <v>0</v>
      </c>
      <c r="W26" s="117"/>
    </row>
    <row r="27" spans="1:23" s="13" customFormat="1" ht="30" customHeight="1" thickBot="1" x14ac:dyDescent="0.3">
      <c r="A27" s="347"/>
      <c r="B27" s="148">
        <v>800</v>
      </c>
      <c r="C27" s="70">
        <v>12124</v>
      </c>
      <c r="D27" s="148">
        <v>100024508</v>
      </c>
      <c r="E27" s="70">
        <v>13276</v>
      </c>
      <c r="F27" s="148">
        <v>100031052</v>
      </c>
      <c r="G27" s="70">
        <v>14666</v>
      </c>
      <c r="H27" s="148">
        <v>100024528</v>
      </c>
      <c r="I27" s="70">
        <v>16639</v>
      </c>
      <c r="J27" s="148">
        <v>100031072</v>
      </c>
      <c r="K27" s="70">
        <v>33572</v>
      </c>
      <c r="L27" s="149">
        <v>100023533</v>
      </c>
      <c r="M27" s="98">
        <f t="shared" si="10"/>
        <v>12124</v>
      </c>
      <c r="N27" s="150">
        <f t="shared" si="11"/>
        <v>0</v>
      </c>
      <c r="O27" s="98">
        <f t="shared" si="12"/>
        <v>13276</v>
      </c>
      <c r="P27" s="150">
        <f t="shared" si="13"/>
        <v>0</v>
      </c>
      <c r="Q27" s="98">
        <f t="shared" si="14"/>
        <v>14666</v>
      </c>
      <c r="R27" s="150">
        <f t="shared" si="15"/>
        <v>0</v>
      </c>
      <c r="S27" s="98">
        <f t="shared" si="16"/>
        <v>16639</v>
      </c>
      <c r="T27" s="150">
        <f t="shared" si="17"/>
        <v>0</v>
      </c>
      <c r="U27" s="98">
        <f t="shared" si="18"/>
        <v>33572</v>
      </c>
      <c r="V27" s="150">
        <f t="shared" si="19"/>
        <v>0</v>
      </c>
      <c r="W27" s="117"/>
    </row>
    <row r="28" spans="1:23" s="13" customFormat="1" ht="30" customHeight="1" thickBot="1" x14ac:dyDescent="0.3">
      <c r="A28" s="347"/>
      <c r="B28" s="151">
        <v>900</v>
      </c>
      <c r="C28" s="269">
        <v>13276</v>
      </c>
      <c r="D28" s="151">
        <v>100024509</v>
      </c>
      <c r="E28" s="269">
        <v>14426</v>
      </c>
      <c r="F28" s="151">
        <v>100031053</v>
      </c>
      <c r="G28" s="269">
        <v>15914</v>
      </c>
      <c r="H28" s="151">
        <v>100024529</v>
      </c>
      <c r="I28" s="269">
        <v>18151</v>
      </c>
      <c r="J28" s="151">
        <v>100031073</v>
      </c>
      <c r="K28" s="269">
        <v>37002</v>
      </c>
      <c r="L28" s="149">
        <v>100023534</v>
      </c>
      <c r="M28" s="98">
        <f t="shared" si="10"/>
        <v>13276</v>
      </c>
      <c r="N28" s="150">
        <f t="shared" si="11"/>
        <v>0</v>
      </c>
      <c r="O28" s="98">
        <f t="shared" si="12"/>
        <v>14426</v>
      </c>
      <c r="P28" s="150">
        <f t="shared" si="13"/>
        <v>0</v>
      </c>
      <c r="Q28" s="98">
        <f t="shared" si="14"/>
        <v>15914</v>
      </c>
      <c r="R28" s="150">
        <f t="shared" si="15"/>
        <v>0</v>
      </c>
      <c r="S28" s="98">
        <f t="shared" si="16"/>
        <v>18151</v>
      </c>
      <c r="T28" s="150">
        <f t="shared" si="17"/>
        <v>0</v>
      </c>
      <c r="U28" s="98">
        <f t="shared" si="18"/>
        <v>37002</v>
      </c>
      <c r="V28" s="150">
        <f t="shared" si="19"/>
        <v>0</v>
      </c>
      <c r="W28" s="117"/>
    </row>
    <row r="29" spans="1:23" s="13" customFormat="1" ht="30" customHeight="1" thickBot="1" x14ac:dyDescent="0.3">
      <c r="A29" s="347"/>
      <c r="B29" s="148">
        <v>1000</v>
      </c>
      <c r="C29" s="70">
        <v>14426</v>
      </c>
      <c r="D29" s="148">
        <v>100024490</v>
      </c>
      <c r="E29" s="70">
        <v>15920</v>
      </c>
      <c r="F29" s="148">
        <v>100031034</v>
      </c>
      <c r="G29" s="70">
        <v>17162</v>
      </c>
      <c r="H29" s="148">
        <v>100024510</v>
      </c>
      <c r="I29" s="70">
        <v>19639</v>
      </c>
      <c r="J29" s="148">
        <v>100031054</v>
      </c>
      <c r="K29" s="70">
        <v>40502</v>
      </c>
      <c r="L29" s="149">
        <v>100023519</v>
      </c>
      <c r="M29" s="98">
        <f t="shared" si="10"/>
        <v>14426</v>
      </c>
      <c r="N29" s="150">
        <f t="shared" si="11"/>
        <v>0</v>
      </c>
      <c r="O29" s="98">
        <f t="shared" si="12"/>
        <v>15920</v>
      </c>
      <c r="P29" s="150">
        <f t="shared" si="13"/>
        <v>0</v>
      </c>
      <c r="Q29" s="98">
        <f t="shared" si="14"/>
        <v>17162</v>
      </c>
      <c r="R29" s="150">
        <f t="shared" si="15"/>
        <v>0</v>
      </c>
      <c r="S29" s="98">
        <f t="shared" si="16"/>
        <v>19639</v>
      </c>
      <c r="T29" s="150">
        <f t="shared" si="17"/>
        <v>0</v>
      </c>
      <c r="U29" s="98">
        <f t="shared" si="18"/>
        <v>40502</v>
      </c>
      <c r="V29" s="150">
        <f t="shared" si="19"/>
        <v>0</v>
      </c>
      <c r="W29" s="117"/>
    </row>
    <row r="30" spans="1:23" s="13" customFormat="1" ht="30" customHeight="1" thickBot="1" x14ac:dyDescent="0.3">
      <c r="A30" s="347"/>
      <c r="B30" s="151">
        <v>1100</v>
      </c>
      <c r="C30" s="269">
        <v>15510</v>
      </c>
      <c r="D30" s="151">
        <v>100024491</v>
      </c>
      <c r="E30" s="269">
        <v>16866</v>
      </c>
      <c r="F30" s="151">
        <v>100031035</v>
      </c>
      <c r="G30" s="269">
        <v>18382</v>
      </c>
      <c r="H30" s="151">
        <v>100024511</v>
      </c>
      <c r="I30" s="269">
        <v>21081</v>
      </c>
      <c r="J30" s="151">
        <v>100031055</v>
      </c>
      <c r="K30" s="269">
        <v>43999</v>
      </c>
      <c r="L30" s="149">
        <v>100023520</v>
      </c>
      <c r="M30" s="98">
        <f t="shared" si="10"/>
        <v>15510</v>
      </c>
      <c r="N30" s="150">
        <f t="shared" si="11"/>
        <v>0</v>
      </c>
      <c r="O30" s="98">
        <f t="shared" si="12"/>
        <v>16866</v>
      </c>
      <c r="P30" s="150">
        <f t="shared" si="13"/>
        <v>0</v>
      </c>
      <c r="Q30" s="98">
        <f t="shared" si="14"/>
        <v>18382</v>
      </c>
      <c r="R30" s="150">
        <f t="shared" si="15"/>
        <v>0</v>
      </c>
      <c r="S30" s="98">
        <f t="shared" si="16"/>
        <v>21081</v>
      </c>
      <c r="T30" s="150">
        <f t="shared" si="17"/>
        <v>0</v>
      </c>
      <c r="U30" s="98">
        <f t="shared" si="18"/>
        <v>43999</v>
      </c>
      <c r="V30" s="150">
        <f t="shared" si="19"/>
        <v>0</v>
      </c>
      <c r="W30" s="117"/>
    </row>
    <row r="31" spans="1:23" s="13" customFormat="1" ht="30" customHeight="1" thickBot="1" x14ac:dyDescent="0.3">
      <c r="A31" s="347"/>
      <c r="B31" s="148">
        <v>1200</v>
      </c>
      <c r="C31" s="70">
        <v>16526</v>
      </c>
      <c r="D31" s="148">
        <v>100024492</v>
      </c>
      <c r="E31" s="70">
        <v>18193</v>
      </c>
      <c r="F31" s="148">
        <v>100031036</v>
      </c>
      <c r="G31" s="70">
        <v>19653</v>
      </c>
      <c r="H31" s="148">
        <v>100024512</v>
      </c>
      <c r="I31" s="70">
        <v>22523</v>
      </c>
      <c r="J31" s="148">
        <v>100031056</v>
      </c>
      <c r="K31" s="70">
        <v>47362</v>
      </c>
      <c r="L31" s="149">
        <v>100023521</v>
      </c>
      <c r="M31" s="98">
        <f t="shared" si="10"/>
        <v>16526</v>
      </c>
      <c r="N31" s="150">
        <f t="shared" si="11"/>
        <v>0</v>
      </c>
      <c r="O31" s="98">
        <f t="shared" si="12"/>
        <v>18193</v>
      </c>
      <c r="P31" s="150">
        <f t="shared" si="13"/>
        <v>0</v>
      </c>
      <c r="Q31" s="98">
        <f t="shared" si="14"/>
        <v>19653</v>
      </c>
      <c r="R31" s="150">
        <f t="shared" si="15"/>
        <v>0</v>
      </c>
      <c r="S31" s="98">
        <f t="shared" si="16"/>
        <v>22523</v>
      </c>
      <c r="T31" s="150">
        <f t="shared" si="17"/>
        <v>0</v>
      </c>
      <c r="U31" s="98">
        <f t="shared" si="18"/>
        <v>47362</v>
      </c>
      <c r="V31" s="150">
        <f t="shared" si="19"/>
        <v>0</v>
      </c>
      <c r="W31" s="117"/>
    </row>
    <row r="32" spans="1:23" s="13" customFormat="1" ht="30" customHeight="1" thickBot="1" x14ac:dyDescent="0.3">
      <c r="A32" s="347"/>
      <c r="B32" s="151">
        <v>1400</v>
      </c>
      <c r="C32" s="269">
        <v>18694</v>
      </c>
      <c r="D32" s="151">
        <v>100024494</v>
      </c>
      <c r="E32" s="269">
        <v>20452</v>
      </c>
      <c r="F32" s="151">
        <v>100031038</v>
      </c>
      <c r="G32" s="269">
        <v>22741</v>
      </c>
      <c r="H32" s="151">
        <v>100024514</v>
      </c>
      <c r="I32" s="269">
        <v>25474</v>
      </c>
      <c r="J32" s="151">
        <v>100031058</v>
      </c>
      <c r="K32" s="269">
        <v>54228</v>
      </c>
      <c r="L32" s="149">
        <v>100023523</v>
      </c>
      <c r="M32" s="98">
        <f t="shared" si="10"/>
        <v>18694</v>
      </c>
      <c r="N32" s="150">
        <f t="shared" si="11"/>
        <v>0</v>
      </c>
      <c r="O32" s="98">
        <f t="shared" si="12"/>
        <v>20452</v>
      </c>
      <c r="P32" s="150">
        <f t="shared" si="13"/>
        <v>0</v>
      </c>
      <c r="Q32" s="98">
        <f t="shared" si="14"/>
        <v>22741</v>
      </c>
      <c r="R32" s="150">
        <f t="shared" si="15"/>
        <v>0</v>
      </c>
      <c r="S32" s="98">
        <f t="shared" si="16"/>
        <v>25474</v>
      </c>
      <c r="T32" s="150">
        <f t="shared" si="17"/>
        <v>0</v>
      </c>
      <c r="U32" s="98">
        <f t="shared" si="18"/>
        <v>54228</v>
      </c>
      <c r="V32" s="150">
        <f t="shared" si="19"/>
        <v>0</v>
      </c>
      <c r="W32" s="117"/>
    </row>
    <row r="33" spans="1:23" s="13" customFormat="1" ht="30" customHeight="1" thickBot="1" x14ac:dyDescent="0.3">
      <c r="A33" s="347"/>
      <c r="B33" s="148">
        <v>1600</v>
      </c>
      <c r="C33" s="70">
        <v>20861</v>
      </c>
      <c r="D33" s="148">
        <v>100024496</v>
      </c>
      <c r="E33" s="70">
        <v>23154</v>
      </c>
      <c r="F33" s="148">
        <v>100031040</v>
      </c>
      <c r="G33" s="70">
        <v>25842</v>
      </c>
      <c r="H33" s="148">
        <v>100024516</v>
      </c>
      <c r="I33" s="70">
        <v>28816</v>
      </c>
      <c r="J33" s="148">
        <v>100031060</v>
      </c>
      <c r="K33" s="70">
        <v>61156</v>
      </c>
      <c r="L33" s="149">
        <v>100023525</v>
      </c>
      <c r="M33" s="98">
        <f t="shared" si="10"/>
        <v>20861</v>
      </c>
      <c r="N33" s="150">
        <f t="shared" si="11"/>
        <v>0</v>
      </c>
      <c r="O33" s="98">
        <f t="shared" si="12"/>
        <v>23154</v>
      </c>
      <c r="P33" s="150">
        <f t="shared" si="13"/>
        <v>0</v>
      </c>
      <c r="Q33" s="98">
        <f t="shared" si="14"/>
        <v>25842</v>
      </c>
      <c r="R33" s="150">
        <f t="shared" si="15"/>
        <v>0</v>
      </c>
      <c r="S33" s="98">
        <f t="shared" si="16"/>
        <v>28816</v>
      </c>
      <c r="T33" s="150">
        <f t="shared" si="17"/>
        <v>0</v>
      </c>
      <c r="U33" s="98">
        <f t="shared" si="18"/>
        <v>61156</v>
      </c>
      <c r="V33" s="150">
        <f t="shared" si="19"/>
        <v>0</v>
      </c>
      <c r="W33" s="117"/>
    </row>
    <row r="34" spans="1:23" s="13" customFormat="1" ht="30" customHeight="1" thickBot="1" x14ac:dyDescent="0.3">
      <c r="A34" s="347"/>
      <c r="B34" s="151">
        <v>1800</v>
      </c>
      <c r="C34" s="269">
        <v>24808</v>
      </c>
      <c r="D34" s="151">
        <v>100024498</v>
      </c>
      <c r="E34" s="269">
        <v>25639</v>
      </c>
      <c r="F34" s="151">
        <v>100031042</v>
      </c>
      <c r="G34" s="269">
        <v>29976</v>
      </c>
      <c r="H34" s="151">
        <v>100024518</v>
      </c>
      <c r="I34" s="269">
        <v>32560</v>
      </c>
      <c r="J34" s="151">
        <v>100031062</v>
      </c>
      <c r="K34" s="269">
        <v>68023</v>
      </c>
      <c r="L34" s="149">
        <v>100023527</v>
      </c>
      <c r="M34" s="98">
        <f t="shared" si="10"/>
        <v>24808</v>
      </c>
      <c r="N34" s="150">
        <f t="shared" si="11"/>
        <v>0</v>
      </c>
      <c r="O34" s="98">
        <f t="shared" si="12"/>
        <v>25639</v>
      </c>
      <c r="P34" s="150">
        <f t="shared" si="13"/>
        <v>0</v>
      </c>
      <c r="Q34" s="98">
        <f t="shared" si="14"/>
        <v>29976</v>
      </c>
      <c r="R34" s="150">
        <f t="shared" si="15"/>
        <v>0</v>
      </c>
      <c r="S34" s="98">
        <f t="shared" si="16"/>
        <v>32560</v>
      </c>
      <c r="T34" s="150">
        <f t="shared" si="17"/>
        <v>0</v>
      </c>
      <c r="U34" s="98">
        <f t="shared" si="18"/>
        <v>68023</v>
      </c>
      <c r="V34" s="150">
        <f t="shared" si="19"/>
        <v>0</v>
      </c>
      <c r="W34" s="117"/>
    </row>
    <row r="35" spans="1:23" s="13" customFormat="1" ht="30" customHeight="1" thickBot="1" x14ac:dyDescent="0.3">
      <c r="A35" s="347"/>
      <c r="B35" s="148">
        <v>2000</v>
      </c>
      <c r="C35" s="70">
        <v>28942</v>
      </c>
      <c r="D35" s="148">
        <v>100024500</v>
      </c>
      <c r="E35" s="70">
        <v>31010</v>
      </c>
      <c r="F35" s="148">
        <v>100031044</v>
      </c>
      <c r="G35" s="70">
        <v>35144</v>
      </c>
      <c r="H35" s="148">
        <v>100024520</v>
      </c>
      <c r="I35" s="70">
        <v>35971</v>
      </c>
      <c r="J35" s="148">
        <v>100031064</v>
      </c>
      <c r="K35" s="70">
        <v>75083</v>
      </c>
      <c r="L35" s="149">
        <v>100023529</v>
      </c>
      <c r="M35" s="98">
        <f t="shared" si="10"/>
        <v>28942</v>
      </c>
      <c r="N35" s="150">
        <f t="shared" si="11"/>
        <v>0</v>
      </c>
      <c r="O35" s="98">
        <f t="shared" si="12"/>
        <v>31010</v>
      </c>
      <c r="P35" s="150">
        <f t="shared" si="13"/>
        <v>0</v>
      </c>
      <c r="Q35" s="98">
        <f t="shared" si="14"/>
        <v>35144</v>
      </c>
      <c r="R35" s="150">
        <f t="shared" si="15"/>
        <v>0</v>
      </c>
      <c r="S35" s="98">
        <f t="shared" si="16"/>
        <v>35971</v>
      </c>
      <c r="T35" s="150">
        <f t="shared" si="17"/>
        <v>0</v>
      </c>
      <c r="U35" s="98">
        <f t="shared" si="18"/>
        <v>75083</v>
      </c>
      <c r="V35" s="150">
        <f t="shared" si="19"/>
        <v>0</v>
      </c>
      <c r="W35" s="117"/>
    </row>
    <row r="36" spans="1:23" s="13" customFormat="1" ht="9" customHeight="1" thickBot="1" x14ac:dyDescent="0.3">
      <c r="A36" s="340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2"/>
    </row>
    <row r="37" spans="1:23" s="13" customFormat="1" ht="30" customHeight="1" thickBot="1" x14ac:dyDescent="0.3">
      <c r="A37" s="347" t="s">
        <v>776</v>
      </c>
      <c r="B37" s="148">
        <v>400</v>
      </c>
      <c r="C37" s="70">
        <v>9483</v>
      </c>
      <c r="D37" s="270">
        <v>100024544</v>
      </c>
      <c r="E37" s="70">
        <v>10770</v>
      </c>
      <c r="F37" s="270">
        <v>100031089</v>
      </c>
      <c r="G37" s="70">
        <v>10770</v>
      </c>
      <c r="H37" s="270">
        <v>100024564</v>
      </c>
      <c r="I37" s="70">
        <v>12343</v>
      </c>
      <c r="J37" s="270">
        <v>100031109</v>
      </c>
      <c r="K37" s="70">
        <v>22751</v>
      </c>
      <c r="L37" s="149">
        <v>100023352</v>
      </c>
      <c r="M37" s="98">
        <f t="shared" ref="M37:M49" si="20">C37*(1-$M$4)</f>
        <v>9483</v>
      </c>
      <c r="N37" s="150">
        <f t="shared" ref="N37:N49" si="21">M37*W37</f>
        <v>0</v>
      </c>
      <c r="O37" s="98">
        <f t="shared" ref="O37:O49" si="22">E37*(1-$M$4)</f>
        <v>10770</v>
      </c>
      <c r="P37" s="150">
        <f t="shared" ref="P37:P49" si="23">O37*W37</f>
        <v>0</v>
      </c>
      <c r="Q37" s="98">
        <f t="shared" ref="Q37:Q49" si="24">G37*(1-$M$4)</f>
        <v>10770</v>
      </c>
      <c r="R37" s="150">
        <f t="shared" ref="R37:R49" si="25">Q37*W37</f>
        <v>0</v>
      </c>
      <c r="S37" s="98">
        <f t="shared" ref="S37:S49" si="26">I37*(1-$M$4)</f>
        <v>12343</v>
      </c>
      <c r="T37" s="150">
        <f t="shared" ref="T37:T49" si="27">S37*W37</f>
        <v>0</v>
      </c>
      <c r="U37" s="98">
        <f t="shared" ref="U37:U49" si="28">K37*(1-$M$4)</f>
        <v>22751</v>
      </c>
      <c r="V37" s="150">
        <f t="shared" ref="V37:V49" si="29">U37*W37</f>
        <v>0</v>
      </c>
      <c r="W37" s="117"/>
    </row>
    <row r="38" spans="1:23" s="13" customFormat="1" ht="30" customHeight="1" thickBot="1" x14ac:dyDescent="0.3">
      <c r="A38" s="347"/>
      <c r="B38" s="151">
        <v>500</v>
      </c>
      <c r="C38" s="269">
        <v>10498</v>
      </c>
      <c r="D38" s="270">
        <v>100024545</v>
      </c>
      <c r="E38" s="269">
        <v>11922</v>
      </c>
      <c r="F38" s="270">
        <v>100031090</v>
      </c>
      <c r="G38" s="269">
        <v>12124</v>
      </c>
      <c r="H38" s="270">
        <v>100024565</v>
      </c>
      <c r="I38" s="269">
        <v>13356</v>
      </c>
      <c r="J38" s="270">
        <v>100031110</v>
      </c>
      <c r="K38" s="269">
        <v>25555</v>
      </c>
      <c r="L38" s="149">
        <v>100023545</v>
      </c>
      <c r="M38" s="98">
        <f t="shared" si="20"/>
        <v>10498</v>
      </c>
      <c r="N38" s="150">
        <f t="shared" si="21"/>
        <v>0</v>
      </c>
      <c r="O38" s="98">
        <f t="shared" si="22"/>
        <v>11922</v>
      </c>
      <c r="P38" s="150">
        <f t="shared" si="23"/>
        <v>0</v>
      </c>
      <c r="Q38" s="98">
        <f t="shared" si="24"/>
        <v>12124</v>
      </c>
      <c r="R38" s="150">
        <f t="shared" si="25"/>
        <v>0</v>
      </c>
      <c r="S38" s="98">
        <f t="shared" si="26"/>
        <v>13356</v>
      </c>
      <c r="T38" s="150">
        <f t="shared" si="27"/>
        <v>0</v>
      </c>
      <c r="U38" s="98">
        <f t="shared" si="28"/>
        <v>25555</v>
      </c>
      <c r="V38" s="150">
        <f t="shared" si="29"/>
        <v>0</v>
      </c>
      <c r="W38" s="117"/>
    </row>
    <row r="39" spans="1:23" s="13" customFormat="1" ht="30" customHeight="1" thickBot="1" x14ac:dyDescent="0.3">
      <c r="A39" s="347"/>
      <c r="B39" s="148">
        <v>600</v>
      </c>
      <c r="C39" s="70">
        <v>11650</v>
      </c>
      <c r="D39" s="270">
        <v>100024546</v>
      </c>
      <c r="E39" s="70">
        <v>13072</v>
      </c>
      <c r="F39" s="270">
        <v>100031091</v>
      </c>
      <c r="G39" s="70">
        <v>13410</v>
      </c>
      <c r="H39" s="270">
        <v>100024566</v>
      </c>
      <c r="I39" s="70">
        <v>15258</v>
      </c>
      <c r="J39" s="270">
        <v>100031111</v>
      </c>
      <c r="K39" s="70">
        <v>28522</v>
      </c>
      <c r="L39" s="149">
        <v>100023546</v>
      </c>
      <c r="M39" s="98">
        <f t="shared" si="20"/>
        <v>11650</v>
      </c>
      <c r="N39" s="150">
        <f t="shared" si="21"/>
        <v>0</v>
      </c>
      <c r="O39" s="98">
        <f t="shared" si="22"/>
        <v>13072</v>
      </c>
      <c r="P39" s="150">
        <f t="shared" si="23"/>
        <v>0</v>
      </c>
      <c r="Q39" s="98">
        <f t="shared" si="24"/>
        <v>13410</v>
      </c>
      <c r="R39" s="150">
        <f t="shared" si="25"/>
        <v>0</v>
      </c>
      <c r="S39" s="98">
        <f t="shared" si="26"/>
        <v>15258</v>
      </c>
      <c r="T39" s="150">
        <f t="shared" si="27"/>
        <v>0</v>
      </c>
      <c r="U39" s="98">
        <f t="shared" si="28"/>
        <v>28522</v>
      </c>
      <c r="V39" s="150">
        <f t="shared" si="29"/>
        <v>0</v>
      </c>
      <c r="W39" s="117"/>
    </row>
    <row r="40" spans="1:23" s="13" customFormat="1" ht="30" customHeight="1" thickBot="1" x14ac:dyDescent="0.3">
      <c r="A40" s="347"/>
      <c r="B40" s="151">
        <v>700</v>
      </c>
      <c r="C40" s="269">
        <v>12667</v>
      </c>
      <c r="D40" s="270">
        <v>100024547</v>
      </c>
      <c r="E40" s="269">
        <v>14223</v>
      </c>
      <c r="F40" s="270">
        <v>100031092</v>
      </c>
      <c r="G40" s="269">
        <v>14699</v>
      </c>
      <c r="H40" s="270">
        <v>100024567</v>
      </c>
      <c r="I40" s="269">
        <v>16747</v>
      </c>
      <c r="J40" s="270">
        <v>100031112</v>
      </c>
      <c r="K40" s="269">
        <v>32216</v>
      </c>
      <c r="L40" s="149">
        <v>100023547</v>
      </c>
      <c r="M40" s="98">
        <f t="shared" si="20"/>
        <v>12667</v>
      </c>
      <c r="N40" s="150">
        <f t="shared" si="21"/>
        <v>0</v>
      </c>
      <c r="O40" s="98">
        <f t="shared" si="22"/>
        <v>14223</v>
      </c>
      <c r="P40" s="150">
        <f t="shared" si="23"/>
        <v>0</v>
      </c>
      <c r="Q40" s="98">
        <f t="shared" si="24"/>
        <v>14699</v>
      </c>
      <c r="R40" s="150">
        <f t="shared" si="25"/>
        <v>0</v>
      </c>
      <c r="S40" s="98">
        <f t="shared" si="26"/>
        <v>16747</v>
      </c>
      <c r="T40" s="150">
        <f t="shared" si="27"/>
        <v>0</v>
      </c>
      <c r="U40" s="98">
        <f t="shared" si="28"/>
        <v>32216</v>
      </c>
      <c r="V40" s="150">
        <f t="shared" si="29"/>
        <v>0</v>
      </c>
      <c r="W40" s="117"/>
    </row>
    <row r="41" spans="1:23" s="13" customFormat="1" ht="30" customHeight="1" thickBot="1" x14ac:dyDescent="0.3">
      <c r="A41" s="347"/>
      <c r="B41" s="148">
        <v>800</v>
      </c>
      <c r="C41" s="70">
        <v>13682</v>
      </c>
      <c r="D41" s="270">
        <v>100024548</v>
      </c>
      <c r="E41" s="70">
        <v>15239</v>
      </c>
      <c r="F41" s="270">
        <v>100031093</v>
      </c>
      <c r="G41" s="70">
        <v>15985</v>
      </c>
      <c r="H41" s="270">
        <v>100024568</v>
      </c>
      <c r="I41" s="70">
        <v>18401</v>
      </c>
      <c r="J41" s="270">
        <v>100031113</v>
      </c>
      <c r="K41" s="70">
        <v>35880</v>
      </c>
      <c r="L41" s="149">
        <v>100023548</v>
      </c>
      <c r="M41" s="98">
        <f t="shared" si="20"/>
        <v>13682</v>
      </c>
      <c r="N41" s="150">
        <f t="shared" si="21"/>
        <v>0</v>
      </c>
      <c r="O41" s="98">
        <f t="shared" si="22"/>
        <v>15239</v>
      </c>
      <c r="P41" s="150">
        <f t="shared" si="23"/>
        <v>0</v>
      </c>
      <c r="Q41" s="98">
        <f t="shared" si="24"/>
        <v>15985</v>
      </c>
      <c r="R41" s="150">
        <f t="shared" si="25"/>
        <v>0</v>
      </c>
      <c r="S41" s="98">
        <f t="shared" si="26"/>
        <v>18401</v>
      </c>
      <c r="T41" s="150">
        <f t="shared" si="27"/>
        <v>0</v>
      </c>
      <c r="U41" s="98">
        <f t="shared" si="28"/>
        <v>35880</v>
      </c>
      <c r="V41" s="150">
        <f t="shared" si="29"/>
        <v>0</v>
      </c>
      <c r="W41" s="117"/>
    </row>
    <row r="42" spans="1:23" s="13" customFormat="1" ht="30" customHeight="1" thickBot="1" x14ac:dyDescent="0.3">
      <c r="A42" s="347"/>
      <c r="B42" s="151">
        <v>900</v>
      </c>
      <c r="C42" s="269">
        <v>14834</v>
      </c>
      <c r="D42" s="270">
        <v>100024549</v>
      </c>
      <c r="E42" s="269">
        <v>16391</v>
      </c>
      <c r="F42" s="270">
        <v>100031094</v>
      </c>
      <c r="G42" s="269">
        <v>17272</v>
      </c>
      <c r="H42" s="270">
        <v>100024569</v>
      </c>
      <c r="I42" s="269">
        <v>20467</v>
      </c>
      <c r="J42" s="270">
        <v>100031114</v>
      </c>
      <c r="K42" s="269">
        <v>39608</v>
      </c>
      <c r="L42" s="149">
        <v>100023549</v>
      </c>
      <c r="M42" s="98">
        <f t="shared" si="20"/>
        <v>14834</v>
      </c>
      <c r="N42" s="150">
        <f t="shared" si="21"/>
        <v>0</v>
      </c>
      <c r="O42" s="98">
        <f t="shared" si="22"/>
        <v>16391</v>
      </c>
      <c r="P42" s="150">
        <f t="shared" si="23"/>
        <v>0</v>
      </c>
      <c r="Q42" s="98">
        <f t="shared" si="24"/>
        <v>17272</v>
      </c>
      <c r="R42" s="150">
        <f t="shared" si="25"/>
        <v>0</v>
      </c>
      <c r="S42" s="98">
        <f t="shared" si="26"/>
        <v>20467</v>
      </c>
      <c r="T42" s="150">
        <f t="shared" si="27"/>
        <v>0</v>
      </c>
      <c r="U42" s="98">
        <f t="shared" si="28"/>
        <v>39608</v>
      </c>
      <c r="V42" s="150">
        <f t="shared" si="29"/>
        <v>0</v>
      </c>
      <c r="W42" s="117"/>
    </row>
    <row r="43" spans="1:23" s="13" customFormat="1" ht="30" customHeight="1" thickBot="1" x14ac:dyDescent="0.3">
      <c r="A43" s="347"/>
      <c r="B43" s="152">
        <v>1000</v>
      </c>
      <c r="C43" s="70">
        <v>15850</v>
      </c>
      <c r="D43" s="270">
        <v>100024530</v>
      </c>
      <c r="E43" s="70">
        <v>17542</v>
      </c>
      <c r="F43" s="270">
        <v>100031075</v>
      </c>
      <c r="G43" s="70">
        <v>18422</v>
      </c>
      <c r="H43" s="270">
        <v>100024550</v>
      </c>
      <c r="I43" s="70">
        <v>23775</v>
      </c>
      <c r="J43" s="270">
        <v>100031095</v>
      </c>
      <c r="K43" s="70">
        <v>43339</v>
      </c>
      <c r="L43" s="149">
        <v>100023535</v>
      </c>
      <c r="M43" s="98">
        <f t="shared" si="20"/>
        <v>15850</v>
      </c>
      <c r="N43" s="150">
        <f t="shared" si="21"/>
        <v>0</v>
      </c>
      <c r="O43" s="98">
        <f t="shared" si="22"/>
        <v>17542</v>
      </c>
      <c r="P43" s="150">
        <f t="shared" si="23"/>
        <v>0</v>
      </c>
      <c r="Q43" s="98">
        <f t="shared" si="24"/>
        <v>18422</v>
      </c>
      <c r="R43" s="150">
        <f t="shared" si="25"/>
        <v>0</v>
      </c>
      <c r="S43" s="98">
        <f t="shared" si="26"/>
        <v>23775</v>
      </c>
      <c r="T43" s="150">
        <f t="shared" si="27"/>
        <v>0</v>
      </c>
      <c r="U43" s="98">
        <f t="shared" si="28"/>
        <v>43339</v>
      </c>
      <c r="V43" s="150">
        <f t="shared" si="29"/>
        <v>0</v>
      </c>
      <c r="W43" s="117"/>
    </row>
    <row r="44" spans="1:23" s="13" customFormat="1" ht="30" customHeight="1" thickBot="1" x14ac:dyDescent="0.3">
      <c r="A44" s="347"/>
      <c r="B44" s="153">
        <v>1100</v>
      </c>
      <c r="C44" s="269">
        <v>17000</v>
      </c>
      <c r="D44" s="270">
        <v>100024531</v>
      </c>
      <c r="E44" s="269">
        <v>18694</v>
      </c>
      <c r="F44" s="270">
        <v>100031076</v>
      </c>
      <c r="G44" s="269">
        <v>21707</v>
      </c>
      <c r="H44" s="270">
        <v>100024551</v>
      </c>
      <c r="I44" s="269">
        <v>25842</v>
      </c>
      <c r="J44" s="270">
        <v>100031096</v>
      </c>
      <c r="K44" s="269">
        <v>46968</v>
      </c>
      <c r="L44" s="149">
        <v>100023350</v>
      </c>
      <c r="M44" s="98">
        <f t="shared" si="20"/>
        <v>17000</v>
      </c>
      <c r="N44" s="150">
        <f t="shared" si="21"/>
        <v>0</v>
      </c>
      <c r="O44" s="98">
        <f t="shared" si="22"/>
        <v>18694</v>
      </c>
      <c r="P44" s="150">
        <f t="shared" si="23"/>
        <v>0</v>
      </c>
      <c r="Q44" s="98">
        <f t="shared" si="24"/>
        <v>21707</v>
      </c>
      <c r="R44" s="150">
        <f t="shared" si="25"/>
        <v>0</v>
      </c>
      <c r="S44" s="98">
        <f t="shared" si="26"/>
        <v>25842</v>
      </c>
      <c r="T44" s="150">
        <f t="shared" si="27"/>
        <v>0</v>
      </c>
      <c r="U44" s="98">
        <f t="shared" si="28"/>
        <v>46968</v>
      </c>
      <c r="V44" s="150">
        <f t="shared" si="29"/>
        <v>0</v>
      </c>
      <c r="W44" s="117"/>
    </row>
    <row r="45" spans="1:23" s="13" customFormat="1" ht="30" customHeight="1" thickBot="1" x14ac:dyDescent="0.3">
      <c r="A45" s="347"/>
      <c r="B45" s="152">
        <v>1200</v>
      </c>
      <c r="C45" s="70">
        <v>17949</v>
      </c>
      <c r="D45" s="270">
        <v>100024532</v>
      </c>
      <c r="E45" s="70">
        <v>20122</v>
      </c>
      <c r="F45" s="270">
        <v>100031077</v>
      </c>
      <c r="G45" s="70">
        <v>23775</v>
      </c>
      <c r="H45" s="270">
        <v>100024552</v>
      </c>
      <c r="I45" s="70">
        <v>28735</v>
      </c>
      <c r="J45" s="270">
        <v>100031097</v>
      </c>
      <c r="K45" s="70">
        <v>50729</v>
      </c>
      <c r="L45" s="149">
        <v>100023536</v>
      </c>
      <c r="M45" s="98">
        <f t="shared" si="20"/>
        <v>17949</v>
      </c>
      <c r="N45" s="150">
        <f t="shared" si="21"/>
        <v>0</v>
      </c>
      <c r="O45" s="98">
        <f t="shared" si="22"/>
        <v>20122</v>
      </c>
      <c r="P45" s="150">
        <f t="shared" si="23"/>
        <v>0</v>
      </c>
      <c r="Q45" s="98">
        <f t="shared" si="24"/>
        <v>23775</v>
      </c>
      <c r="R45" s="150">
        <f t="shared" si="25"/>
        <v>0</v>
      </c>
      <c r="S45" s="98">
        <f t="shared" si="26"/>
        <v>28735</v>
      </c>
      <c r="T45" s="150">
        <f t="shared" si="27"/>
        <v>0</v>
      </c>
      <c r="U45" s="98">
        <f t="shared" si="28"/>
        <v>50729</v>
      </c>
      <c r="V45" s="150">
        <f t="shared" si="29"/>
        <v>0</v>
      </c>
      <c r="W45" s="117"/>
    </row>
    <row r="46" spans="1:23" s="13" customFormat="1" ht="30" customHeight="1" thickBot="1" x14ac:dyDescent="0.3">
      <c r="A46" s="347"/>
      <c r="B46" s="153">
        <v>1400</v>
      </c>
      <c r="C46" s="269">
        <v>21707</v>
      </c>
      <c r="D46" s="270">
        <v>100024534</v>
      </c>
      <c r="E46" s="269">
        <v>22699</v>
      </c>
      <c r="F46" s="270">
        <v>100031079</v>
      </c>
      <c r="G46" s="269">
        <v>26874</v>
      </c>
      <c r="H46" s="270">
        <v>100024554</v>
      </c>
      <c r="I46" s="269">
        <v>32868</v>
      </c>
      <c r="J46" s="270">
        <v>100031099</v>
      </c>
      <c r="K46" s="269">
        <v>58124</v>
      </c>
      <c r="L46" s="149">
        <v>100023538</v>
      </c>
      <c r="M46" s="98">
        <f t="shared" si="20"/>
        <v>21707</v>
      </c>
      <c r="N46" s="150">
        <f t="shared" si="21"/>
        <v>0</v>
      </c>
      <c r="O46" s="98">
        <f t="shared" si="22"/>
        <v>22699</v>
      </c>
      <c r="P46" s="150">
        <f t="shared" si="23"/>
        <v>0</v>
      </c>
      <c r="Q46" s="98">
        <f t="shared" si="24"/>
        <v>26874</v>
      </c>
      <c r="R46" s="150">
        <f t="shared" si="25"/>
        <v>0</v>
      </c>
      <c r="S46" s="98">
        <f t="shared" si="26"/>
        <v>32868</v>
      </c>
      <c r="T46" s="150">
        <f t="shared" si="27"/>
        <v>0</v>
      </c>
      <c r="U46" s="98">
        <f t="shared" si="28"/>
        <v>58124</v>
      </c>
      <c r="V46" s="150">
        <f t="shared" si="29"/>
        <v>0</v>
      </c>
      <c r="W46" s="117"/>
    </row>
    <row r="47" spans="1:23" s="13" customFormat="1" ht="30" customHeight="1" thickBot="1" x14ac:dyDescent="0.3">
      <c r="A47" s="347"/>
      <c r="B47" s="152">
        <v>1600</v>
      </c>
      <c r="C47" s="70">
        <v>24808</v>
      </c>
      <c r="D47" s="270">
        <v>100024536</v>
      </c>
      <c r="E47" s="70">
        <v>28003</v>
      </c>
      <c r="F47" s="270">
        <v>100031081</v>
      </c>
      <c r="G47" s="70">
        <v>29976</v>
      </c>
      <c r="H47" s="270">
        <v>100024556</v>
      </c>
      <c r="I47" s="70">
        <v>37002</v>
      </c>
      <c r="J47" s="270">
        <v>100031101</v>
      </c>
      <c r="K47" s="70">
        <v>65483</v>
      </c>
      <c r="L47" s="149">
        <v>100023540</v>
      </c>
      <c r="M47" s="98">
        <f t="shared" si="20"/>
        <v>24808</v>
      </c>
      <c r="N47" s="150">
        <f t="shared" si="21"/>
        <v>0</v>
      </c>
      <c r="O47" s="98">
        <f t="shared" si="22"/>
        <v>28003</v>
      </c>
      <c r="P47" s="150">
        <f t="shared" si="23"/>
        <v>0</v>
      </c>
      <c r="Q47" s="98">
        <f t="shared" si="24"/>
        <v>29976</v>
      </c>
      <c r="R47" s="150">
        <f t="shared" si="25"/>
        <v>0</v>
      </c>
      <c r="S47" s="98">
        <f t="shared" si="26"/>
        <v>37002</v>
      </c>
      <c r="T47" s="150">
        <f t="shared" si="27"/>
        <v>0</v>
      </c>
      <c r="U47" s="98">
        <f t="shared" si="28"/>
        <v>65483</v>
      </c>
      <c r="V47" s="150">
        <f t="shared" si="29"/>
        <v>0</v>
      </c>
      <c r="W47" s="117"/>
    </row>
    <row r="48" spans="1:23" s="13" customFormat="1" ht="30" customHeight="1" thickBot="1" x14ac:dyDescent="0.3">
      <c r="A48" s="347"/>
      <c r="B48" s="153">
        <v>1800</v>
      </c>
      <c r="C48" s="269">
        <v>28942</v>
      </c>
      <c r="D48" s="270">
        <v>100024538</v>
      </c>
      <c r="E48" s="269">
        <v>32042</v>
      </c>
      <c r="F48" s="270">
        <v>100031083</v>
      </c>
      <c r="G48" s="269">
        <v>35144</v>
      </c>
      <c r="H48" s="270">
        <v>100024558</v>
      </c>
      <c r="I48" s="269">
        <v>42378</v>
      </c>
      <c r="J48" s="270">
        <v>100031103</v>
      </c>
      <c r="K48" s="269">
        <v>72909</v>
      </c>
      <c r="L48" s="149">
        <v>100023542</v>
      </c>
      <c r="M48" s="98">
        <f t="shared" si="20"/>
        <v>28942</v>
      </c>
      <c r="N48" s="150">
        <f t="shared" si="21"/>
        <v>0</v>
      </c>
      <c r="O48" s="98">
        <f t="shared" si="22"/>
        <v>32042</v>
      </c>
      <c r="P48" s="150">
        <f t="shared" si="23"/>
        <v>0</v>
      </c>
      <c r="Q48" s="98">
        <f t="shared" si="24"/>
        <v>35144</v>
      </c>
      <c r="R48" s="150">
        <f t="shared" si="25"/>
        <v>0</v>
      </c>
      <c r="S48" s="98">
        <f t="shared" si="26"/>
        <v>42378</v>
      </c>
      <c r="T48" s="150">
        <f t="shared" si="27"/>
        <v>0</v>
      </c>
      <c r="U48" s="98">
        <f t="shared" si="28"/>
        <v>72909</v>
      </c>
      <c r="V48" s="150">
        <f t="shared" si="29"/>
        <v>0</v>
      </c>
      <c r="W48" s="117"/>
    </row>
    <row r="49" spans="1:23" s="13" customFormat="1" ht="30" customHeight="1" thickBot="1" x14ac:dyDescent="0.3">
      <c r="A49" s="347"/>
      <c r="B49" s="152">
        <v>2000</v>
      </c>
      <c r="C49" s="70">
        <v>33076</v>
      </c>
      <c r="D49" s="270">
        <v>100024540</v>
      </c>
      <c r="E49" s="70">
        <v>37209</v>
      </c>
      <c r="F49" s="270">
        <v>100031085</v>
      </c>
      <c r="G49" s="70">
        <v>39277</v>
      </c>
      <c r="H49" s="270">
        <v>100024560</v>
      </c>
      <c r="I49" s="70">
        <v>46510</v>
      </c>
      <c r="J49" s="270">
        <v>100031105</v>
      </c>
      <c r="K49" s="70">
        <v>80366</v>
      </c>
      <c r="L49" s="149">
        <v>100023544</v>
      </c>
      <c r="M49" s="98">
        <f t="shared" si="20"/>
        <v>33076</v>
      </c>
      <c r="N49" s="150">
        <f t="shared" si="21"/>
        <v>0</v>
      </c>
      <c r="O49" s="98">
        <f t="shared" si="22"/>
        <v>37209</v>
      </c>
      <c r="P49" s="150">
        <f t="shared" si="23"/>
        <v>0</v>
      </c>
      <c r="Q49" s="98">
        <f t="shared" si="24"/>
        <v>39277</v>
      </c>
      <c r="R49" s="150">
        <f t="shared" si="25"/>
        <v>0</v>
      </c>
      <c r="S49" s="98">
        <f t="shared" si="26"/>
        <v>46510</v>
      </c>
      <c r="T49" s="150">
        <f t="shared" si="27"/>
        <v>0</v>
      </c>
      <c r="U49" s="98">
        <f t="shared" si="28"/>
        <v>80366</v>
      </c>
      <c r="V49" s="150">
        <f t="shared" si="29"/>
        <v>0</v>
      </c>
      <c r="W49" s="117"/>
    </row>
    <row r="50" spans="1:23" s="13" customFormat="1" ht="9" customHeight="1" thickBot="1" x14ac:dyDescent="0.3">
      <c r="A50" s="340"/>
      <c r="B50" s="341"/>
      <c r="C50" s="341"/>
      <c r="D50" s="341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2"/>
    </row>
    <row r="51" spans="1:23" s="13" customFormat="1" ht="30" customHeight="1" thickBot="1" x14ac:dyDescent="0.3">
      <c r="A51" s="347" t="s">
        <v>777</v>
      </c>
      <c r="B51" s="151">
        <v>400</v>
      </c>
      <c r="C51" s="269">
        <v>16616</v>
      </c>
      <c r="D51" s="269">
        <v>100024616</v>
      </c>
      <c r="E51" s="269">
        <v>16446</v>
      </c>
      <c r="F51" s="269">
        <v>100031130</v>
      </c>
      <c r="G51" s="269">
        <v>18763</v>
      </c>
      <c r="H51" s="269">
        <v>100024636</v>
      </c>
      <c r="I51" s="269">
        <v>18586</v>
      </c>
      <c r="J51" s="269">
        <v>100031150</v>
      </c>
      <c r="K51" s="269">
        <v>31245</v>
      </c>
      <c r="L51" s="149">
        <v>100023615</v>
      </c>
      <c r="M51" s="98">
        <f t="shared" ref="M51:M63" si="30">C51*(1-$M$4)</f>
        <v>16616</v>
      </c>
      <c r="N51" s="150">
        <f t="shared" ref="N51:N63" si="31">M51*W51</f>
        <v>0</v>
      </c>
      <c r="O51" s="98">
        <f t="shared" ref="O51:O63" si="32">E51*(1-$M$4)</f>
        <v>16446</v>
      </c>
      <c r="P51" s="150">
        <f t="shared" ref="P51:P63" si="33">O51*W51</f>
        <v>0</v>
      </c>
      <c r="Q51" s="98">
        <f t="shared" ref="Q51:Q63" si="34">G51*(1-$M$4)</f>
        <v>18763</v>
      </c>
      <c r="R51" s="150">
        <f t="shared" ref="R51:R63" si="35">Q51*W51</f>
        <v>0</v>
      </c>
      <c r="S51" s="98">
        <f t="shared" ref="S51:S63" si="36">I51*(1-$M$4)</f>
        <v>18586</v>
      </c>
      <c r="T51" s="150">
        <f t="shared" ref="T51:T63" si="37">S51*W51</f>
        <v>0</v>
      </c>
      <c r="U51" s="98">
        <f t="shared" ref="U51:U63" si="38">K51*(1-$M$4)</f>
        <v>31245</v>
      </c>
      <c r="V51" s="150">
        <f t="shared" ref="V51:V63" si="39">U51*W51</f>
        <v>0</v>
      </c>
      <c r="W51" s="117"/>
    </row>
    <row r="52" spans="1:23" s="13" customFormat="1" ht="30" customHeight="1" thickBot="1" x14ac:dyDescent="0.3">
      <c r="A52" s="347"/>
      <c r="B52" s="148">
        <v>500</v>
      </c>
      <c r="C52" s="70">
        <v>17703</v>
      </c>
      <c r="D52" s="70">
        <v>100024617</v>
      </c>
      <c r="E52" s="70">
        <v>17542</v>
      </c>
      <c r="F52" s="70">
        <v>100031131</v>
      </c>
      <c r="G52" s="70">
        <v>20212</v>
      </c>
      <c r="H52" s="70">
        <v>100024637</v>
      </c>
      <c r="I52" s="70">
        <v>22712</v>
      </c>
      <c r="J52" s="70">
        <v>100031151</v>
      </c>
      <c r="K52" s="70">
        <v>35847</v>
      </c>
      <c r="L52" s="149">
        <v>100023468</v>
      </c>
      <c r="M52" s="98">
        <f t="shared" si="30"/>
        <v>17703</v>
      </c>
      <c r="N52" s="150">
        <f t="shared" si="31"/>
        <v>0</v>
      </c>
      <c r="O52" s="98">
        <f t="shared" si="32"/>
        <v>17542</v>
      </c>
      <c r="P52" s="150">
        <f t="shared" si="33"/>
        <v>0</v>
      </c>
      <c r="Q52" s="98">
        <f t="shared" si="34"/>
        <v>20212</v>
      </c>
      <c r="R52" s="150">
        <f t="shared" si="35"/>
        <v>0</v>
      </c>
      <c r="S52" s="98">
        <f t="shared" si="36"/>
        <v>22712</v>
      </c>
      <c r="T52" s="150">
        <f t="shared" si="37"/>
        <v>0</v>
      </c>
      <c r="U52" s="98">
        <f t="shared" si="38"/>
        <v>35847</v>
      </c>
      <c r="V52" s="150">
        <f t="shared" si="39"/>
        <v>0</v>
      </c>
      <c r="W52" s="117"/>
    </row>
    <row r="53" spans="1:23" s="13" customFormat="1" ht="30" customHeight="1" thickBot="1" x14ac:dyDescent="0.3">
      <c r="A53" s="347"/>
      <c r="B53" s="151">
        <v>600</v>
      </c>
      <c r="C53" s="269">
        <v>18839</v>
      </c>
      <c r="D53" s="269">
        <v>100024618</v>
      </c>
      <c r="E53" s="269">
        <v>19302</v>
      </c>
      <c r="F53" s="269">
        <v>100031132</v>
      </c>
      <c r="G53" s="269">
        <v>21746</v>
      </c>
      <c r="H53" s="269">
        <v>100024638</v>
      </c>
      <c r="I53" s="269">
        <v>24486</v>
      </c>
      <c r="J53" s="269">
        <v>100031152</v>
      </c>
      <c r="K53" s="269">
        <v>40451</v>
      </c>
      <c r="L53" s="149">
        <v>100023616</v>
      </c>
      <c r="M53" s="98">
        <f t="shared" si="30"/>
        <v>18839</v>
      </c>
      <c r="N53" s="150">
        <f t="shared" si="31"/>
        <v>0</v>
      </c>
      <c r="O53" s="98">
        <f t="shared" si="32"/>
        <v>19302</v>
      </c>
      <c r="P53" s="150">
        <f t="shared" si="33"/>
        <v>0</v>
      </c>
      <c r="Q53" s="98">
        <f t="shared" si="34"/>
        <v>21746</v>
      </c>
      <c r="R53" s="150">
        <f t="shared" si="35"/>
        <v>0</v>
      </c>
      <c r="S53" s="98">
        <f t="shared" si="36"/>
        <v>24486</v>
      </c>
      <c r="T53" s="150">
        <f t="shared" si="37"/>
        <v>0</v>
      </c>
      <c r="U53" s="98">
        <f t="shared" si="38"/>
        <v>40451</v>
      </c>
      <c r="V53" s="150">
        <f t="shared" si="39"/>
        <v>0</v>
      </c>
      <c r="W53" s="117"/>
    </row>
    <row r="54" spans="1:23" s="13" customFormat="1" ht="30" customHeight="1" thickBot="1" x14ac:dyDescent="0.3">
      <c r="A54" s="347"/>
      <c r="B54" s="148">
        <v>700</v>
      </c>
      <c r="C54" s="70">
        <v>20064</v>
      </c>
      <c r="D54" s="70">
        <v>100024619</v>
      </c>
      <c r="E54" s="70">
        <v>20995</v>
      </c>
      <c r="F54" s="70">
        <v>100031133</v>
      </c>
      <c r="G54" s="70">
        <v>23376</v>
      </c>
      <c r="H54" s="70">
        <v>100024639</v>
      </c>
      <c r="I54" s="70">
        <v>26421</v>
      </c>
      <c r="J54" s="70">
        <v>100031153</v>
      </c>
      <c r="K54" s="70">
        <v>45239</v>
      </c>
      <c r="L54" s="149">
        <v>100023617</v>
      </c>
      <c r="M54" s="98">
        <f t="shared" si="30"/>
        <v>20064</v>
      </c>
      <c r="N54" s="150">
        <f t="shared" si="31"/>
        <v>0</v>
      </c>
      <c r="O54" s="98">
        <f t="shared" si="32"/>
        <v>20995</v>
      </c>
      <c r="P54" s="150">
        <f t="shared" si="33"/>
        <v>0</v>
      </c>
      <c r="Q54" s="98">
        <f t="shared" si="34"/>
        <v>23376</v>
      </c>
      <c r="R54" s="150">
        <f t="shared" si="35"/>
        <v>0</v>
      </c>
      <c r="S54" s="98">
        <f t="shared" si="36"/>
        <v>26421</v>
      </c>
      <c r="T54" s="150">
        <f t="shared" si="37"/>
        <v>0</v>
      </c>
      <c r="U54" s="98">
        <f t="shared" si="38"/>
        <v>45239</v>
      </c>
      <c r="V54" s="150">
        <f t="shared" si="39"/>
        <v>0</v>
      </c>
      <c r="W54" s="117"/>
    </row>
    <row r="55" spans="1:23" s="13" customFormat="1" ht="30" customHeight="1" thickBot="1" x14ac:dyDescent="0.3">
      <c r="A55" s="347"/>
      <c r="B55" s="151">
        <v>800</v>
      </c>
      <c r="C55" s="269">
        <v>21368</v>
      </c>
      <c r="D55" s="269">
        <v>100024620</v>
      </c>
      <c r="E55" s="269">
        <v>22688</v>
      </c>
      <c r="F55" s="269">
        <v>100031134</v>
      </c>
      <c r="G55" s="269">
        <v>25158</v>
      </c>
      <c r="H55" s="269">
        <v>100024640</v>
      </c>
      <c r="I55" s="269">
        <v>28500</v>
      </c>
      <c r="J55" s="269">
        <v>100031154</v>
      </c>
      <c r="K55" s="269">
        <v>49843</v>
      </c>
      <c r="L55" s="149">
        <v>100023618</v>
      </c>
      <c r="M55" s="98">
        <f t="shared" si="30"/>
        <v>21368</v>
      </c>
      <c r="N55" s="150">
        <f t="shared" si="31"/>
        <v>0</v>
      </c>
      <c r="O55" s="98">
        <f t="shared" si="32"/>
        <v>22688</v>
      </c>
      <c r="P55" s="150">
        <f t="shared" si="33"/>
        <v>0</v>
      </c>
      <c r="Q55" s="98">
        <f t="shared" si="34"/>
        <v>25158</v>
      </c>
      <c r="R55" s="150">
        <f t="shared" si="35"/>
        <v>0</v>
      </c>
      <c r="S55" s="98">
        <f t="shared" si="36"/>
        <v>28500</v>
      </c>
      <c r="T55" s="150">
        <f t="shared" si="37"/>
        <v>0</v>
      </c>
      <c r="U55" s="98">
        <f t="shared" si="38"/>
        <v>49843</v>
      </c>
      <c r="V55" s="150">
        <f t="shared" si="39"/>
        <v>0</v>
      </c>
      <c r="W55" s="117"/>
    </row>
    <row r="56" spans="1:23" s="13" customFormat="1" ht="30" customHeight="1" thickBot="1" x14ac:dyDescent="0.3">
      <c r="A56" s="347"/>
      <c r="B56" s="148">
        <v>900</v>
      </c>
      <c r="C56" s="70">
        <v>21740</v>
      </c>
      <c r="D56" s="70">
        <v>100024621</v>
      </c>
      <c r="E56" s="70">
        <v>24448</v>
      </c>
      <c r="F56" s="70">
        <v>100031135</v>
      </c>
      <c r="G56" s="70">
        <v>27050</v>
      </c>
      <c r="H56" s="70">
        <v>100024641</v>
      </c>
      <c r="I56" s="70">
        <v>31217</v>
      </c>
      <c r="J56" s="70">
        <v>100031155</v>
      </c>
      <c r="K56" s="70">
        <v>54448</v>
      </c>
      <c r="L56" s="149">
        <v>100023619</v>
      </c>
      <c r="M56" s="98">
        <f t="shared" si="30"/>
        <v>21740</v>
      </c>
      <c r="N56" s="150">
        <f t="shared" si="31"/>
        <v>0</v>
      </c>
      <c r="O56" s="98">
        <f t="shared" si="32"/>
        <v>24448</v>
      </c>
      <c r="P56" s="150">
        <f t="shared" si="33"/>
        <v>0</v>
      </c>
      <c r="Q56" s="98">
        <f t="shared" si="34"/>
        <v>27050</v>
      </c>
      <c r="R56" s="150">
        <f t="shared" si="35"/>
        <v>0</v>
      </c>
      <c r="S56" s="98">
        <f t="shared" si="36"/>
        <v>31217</v>
      </c>
      <c r="T56" s="150">
        <f t="shared" si="37"/>
        <v>0</v>
      </c>
      <c r="U56" s="98">
        <f t="shared" si="38"/>
        <v>54448</v>
      </c>
      <c r="V56" s="150">
        <f t="shared" si="39"/>
        <v>0</v>
      </c>
      <c r="W56" s="117"/>
    </row>
    <row r="57" spans="1:23" s="13" customFormat="1" ht="30" customHeight="1" thickBot="1" x14ac:dyDescent="0.3">
      <c r="A57" s="347"/>
      <c r="B57" s="153">
        <v>1000</v>
      </c>
      <c r="C57" s="269">
        <v>23164</v>
      </c>
      <c r="D57" s="269">
        <v>100024602</v>
      </c>
      <c r="E57" s="269">
        <v>26143</v>
      </c>
      <c r="F57" s="269">
        <v>100031116</v>
      </c>
      <c r="G57" s="269">
        <v>28899</v>
      </c>
      <c r="H57" s="269">
        <v>100024622</v>
      </c>
      <c r="I57" s="269">
        <v>34523</v>
      </c>
      <c r="J57" s="269">
        <v>100031136</v>
      </c>
      <c r="K57" s="269">
        <v>58960</v>
      </c>
      <c r="L57" s="149">
        <v>100023467</v>
      </c>
      <c r="M57" s="98">
        <f t="shared" si="30"/>
        <v>23164</v>
      </c>
      <c r="N57" s="150">
        <f t="shared" si="31"/>
        <v>0</v>
      </c>
      <c r="O57" s="98">
        <f t="shared" si="32"/>
        <v>26143</v>
      </c>
      <c r="P57" s="150">
        <f t="shared" si="33"/>
        <v>0</v>
      </c>
      <c r="Q57" s="98">
        <f t="shared" si="34"/>
        <v>28899</v>
      </c>
      <c r="R57" s="150">
        <f t="shared" si="35"/>
        <v>0</v>
      </c>
      <c r="S57" s="98">
        <f t="shared" si="36"/>
        <v>34523</v>
      </c>
      <c r="T57" s="150">
        <f t="shared" si="37"/>
        <v>0</v>
      </c>
      <c r="U57" s="98">
        <f t="shared" si="38"/>
        <v>58960</v>
      </c>
      <c r="V57" s="150">
        <f t="shared" si="39"/>
        <v>0</v>
      </c>
      <c r="W57" s="117"/>
    </row>
    <row r="58" spans="1:23" s="13" customFormat="1" ht="30" customHeight="1" thickBot="1" x14ac:dyDescent="0.3">
      <c r="A58" s="347"/>
      <c r="B58" s="152">
        <v>1100</v>
      </c>
      <c r="C58" s="70">
        <v>24584</v>
      </c>
      <c r="D58" s="70">
        <v>100024603</v>
      </c>
      <c r="E58" s="70">
        <v>27158</v>
      </c>
      <c r="F58" s="70">
        <v>100031117</v>
      </c>
      <c r="G58" s="70">
        <v>30791</v>
      </c>
      <c r="H58" s="70">
        <v>100024623</v>
      </c>
      <c r="I58" s="70">
        <v>37830</v>
      </c>
      <c r="J58" s="70">
        <v>100031137</v>
      </c>
      <c r="K58" s="70">
        <v>64199</v>
      </c>
      <c r="L58" s="149">
        <v>100027235</v>
      </c>
      <c r="M58" s="98">
        <f t="shared" si="30"/>
        <v>24584</v>
      </c>
      <c r="N58" s="150">
        <f t="shared" si="31"/>
        <v>0</v>
      </c>
      <c r="O58" s="98">
        <f t="shared" si="32"/>
        <v>27158</v>
      </c>
      <c r="P58" s="150">
        <f t="shared" si="33"/>
        <v>0</v>
      </c>
      <c r="Q58" s="98">
        <f t="shared" si="34"/>
        <v>30791</v>
      </c>
      <c r="R58" s="150">
        <f t="shared" si="35"/>
        <v>0</v>
      </c>
      <c r="S58" s="98">
        <f t="shared" si="36"/>
        <v>37830</v>
      </c>
      <c r="T58" s="150">
        <f t="shared" si="37"/>
        <v>0</v>
      </c>
      <c r="U58" s="98">
        <f t="shared" si="38"/>
        <v>64199</v>
      </c>
      <c r="V58" s="150">
        <f t="shared" si="39"/>
        <v>0</v>
      </c>
      <c r="W58" s="117"/>
    </row>
    <row r="59" spans="1:23" s="13" customFormat="1" ht="30" customHeight="1" thickBot="1" x14ac:dyDescent="0.3">
      <c r="A59" s="347"/>
      <c r="B59" s="153">
        <v>1200</v>
      </c>
      <c r="C59" s="269">
        <v>26143</v>
      </c>
      <c r="D59" s="269">
        <v>100024604</v>
      </c>
      <c r="E59" s="269">
        <v>29597</v>
      </c>
      <c r="F59" s="269">
        <v>100031118</v>
      </c>
      <c r="G59" s="269">
        <v>32686</v>
      </c>
      <c r="H59" s="269">
        <v>100024624</v>
      </c>
      <c r="I59" s="269">
        <v>40724</v>
      </c>
      <c r="J59" s="269">
        <v>100031138</v>
      </c>
      <c r="K59" s="269">
        <v>68985</v>
      </c>
      <c r="L59" s="149">
        <v>100028247</v>
      </c>
      <c r="M59" s="98">
        <f t="shared" si="30"/>
        <v>26143</v>
      </c>
      <c r="N59" s="150">
        <f t="shared" si="31"/>
        <v>0</v>
      </c>
      <c r="O59" s="98">
        <f t="shared" si="32"/>
        <v>29597</v>
      </c>
      <c r="P59" s="150">
        <f t="shared" si="33"/>
        <v>0</v>
      </c>
      <c r="Q59" s="98">
        <f t="shared" si="34"/>
        <v>32686</v>
      </c>
      <c r="R59" s="150">
        <f t="shared" si="35"/>
        <v>0</v>
      </c>
      <c r="S59" s="98">
        <f t="shared" si="36"/>
        <v>40724</v>
      </c>
      <c r="T59" s="150">
        <f t="shared" si="37"/>
        <v>0</v>
      </c>
      <c r="U59" s="98">
        <f t="shared" si="38"/>
        <v>68985</v>
      </c>
      <c r="V59" s="150">
        <f t="shared" si="39"/>
        <v>0</v>
      </c>
      <c r="W59" s="117"/>
    </row>
    <row r="60" spans="1:23" s="13" customFormat="1" ht="30" customHeight="1" thickBot="1" x14ac:dyDescent="0.3">
      <c r="A60" s="347"/>
      <c r="B60" s="152">
        <v>1400</v>
      </c>
      <c r="C60" s="70">
        <v>31010</v>
      </c>
      <c r="D60" s="70">
        <v>100024606</v>
      </c>
      <c r="E60" s="70">
        <v>34109</v>
      </c>
      <c r="F60" s="70">
        <v>100031120</v>
      </c>
      <c r="G60" s="70">
        <v>39277</v>
      </c>
      <c r="H60" s="70">
        <v>100024626</v>
      </c>
      <c r="I60" s="70">
        <v>47523</v>
      </c>
      <c r="J60" s="70">
        <v>100031140</v>
      </c>
      <c r="K60" s="70">
        <v>77561</v>
      </c>
      <c r="L60" s="149">
        <v>100027244</v>
      </c>
      <c r="M60" s="98">
        <f t="shared" si="30"/>
        <v>31010</v>
      </c>
      <c r="N60" s="150">
        <f t="shared" si="31"/>
        <v>0</v>
      </c>
      <c r="O60" s="98">
        <f t="shared" si="32"/>
        <v>34109</v>
      </c>
      <c r="P60" s="150">
        <f t="shared" si="33"/>
        <v>0</v>
      </c>
      <c r="Q60" s="98">
        <f t="shared" si="34"/>
        <v>39277</v>
      </c>
      <c r="R60" s="150">
        <f t="shared" si="35"/>
        <v>0</v>
      </c>
      <c r="S60" s="98">
        <f t="shared" si="36"/>
        <v>47523</v>
      </c>
      <c r="T60" s="150">
        <f t="shared" si="37"/>
        <v>0</v>
      </c>
      <c r="U60" s="98">
        <f t="shared" si="38"/>
        <v>77561</v>
      </c>
      <c r="V60" s="150">
        <f t="shared" si="39"/>
        <v>0</v>
      </c>
      <c r="W60" s="117"/>
    </row>
    <row r="61" spans="1:23" s="13" customFormat="1" ht="30" customHeight="1" thickBot="1" x14ac:dyDescent="0.3">
      <c r="A61" s="347"/>
      <c r="B61" s="153">
        <v>1600</v>
      </c>
      <c r="C61" s="269">
        <v>35144</v>
      </c>
      <c r="D61" s="269">
        <v>100024608</v>
      </c>
      <c r="E61" s="269">
        <v>38657</v>
      </c>
      <c r="F61" s="269">
        <v>100031122</v>
      </c>
      <c r="G61" s="269">
        <v>43412</v>
      </c>
      <c r="H61" s="269">
        <v>100024628</v>
      </c>
      <c r="I61" s="269">
        <v>54553</v>
      </c>
      <c r="J61" s="269">
        <v>100031142</v>
      </c>
      <c r="K61" s="269">
        <v>86951</v>
      </c>
      <c r="L61" s="149">
        <v>100027234</v>
      </c>
      <c r="M61" s="98">
        <f t="shared" si="30"/>
        <v>35144</v>
      </c>
      <c r="N61" s="150">
        <f t="shared" si="31"/>
        <v>0</v>
      </c>
      <c r="O61" s="98">
        <f t="shared" si="32"/>
        <v>38657</v>
      </c>
      <c r="P61" s="150">
        <f t="shared" si="33"/>
        <v>0</v>
      </c>
      <c r="Q61" s="98">
        <f t="shared" si="34"/>
        <v>43412</v>
      </c>
      <c r="R61" s="150">
        <f t="shared" si="35"/>
        <v>0</v>
      </c>
      <c r="S61" s="98">
        <f t="shared" si="36"/>
        <v>54553</v>
      </c>
      <c r="T61" s="150">
        <f t="shared" si="37"/>
        <v>0</v>
      </c>
      <c r="U61" s="98">
        <f t="shared" si="38"/>
        <v>86951</v>
      </c>
      <c r="V61" s="150">
        <f t="shared" si="39"/>
        <v>0</v>
      </c>
      <c r="W61" s="117"/>
    </row>
    <row r="62" spans="1:23" s="13" customFormat="1" ht="30" customHeight="1" thickBot="1" x14ac:dyDescent="0.3">
      <c r="A62" s="347"/>
      <c r="B62" s="152">
        <v>1800</v>
      </c>
      <c r="C62" s="70">
        <v>39277</v>
      </c>
      <c r="D62" s="70">
        <v>100024610</v>
      </c>
      <c r="E62" s="70">
        <v>43412</v>
      </c>
      <c r="F62" s="70">
        <v>100031124</v>
      </c>
      <c r="G62" s="70">
        <v>49611</v>
      </c>
      <c r="H62" s="70">
        <v>100024630</v>
      </c>
      <c r="I62" s="70">
        <v>62130</v>
      </c>
      <c r="J62" s="70">
        <v>100031144</v>
      </c>
      <c r="K62" s="70">
        <v>102087</v>
      </c>
      <c r="L62" s="149">
        <v>100023609</v>
      </c>
      <c r="M62" s="98">
        <f t="shared" si="30"/>
        <v>39277</v>
      </c>
      <c r="N62" s="150">
        <f t="shared" si="31"/>
        <v>0</v>
      </c>
      <c r="O62" s="98">
        <f t="shared" si="32"/>
        <v>43412</v>
      </c>
      <c r="P62" s="150">
        <f t="shared" si="33"/>
        <v>0</v>
      </c>
      <c r="Q62" s="98">
        <f t="shared" si="34"/>
        <v>49611</v>
      </c>
      <c r="R62" s="150">
        <f t="shared" si="35"/>
        <v>0</v>
      </c>
      <c r="S62" s="98">
        <f t="shared" si="36"/>
        <v>62130</v>
      </c>
      <c r="T62" s="150">
        <f t="shared" si="37"/>
        <v>0</v>
      </c>
      <c r="U62" s="98">
        <f t="shared" si="38"/>
        <v>102087</v>
      </c>
      <c r="V62" s="150">
        <f t="shared" si="39"/>
        <v>0</v>
      </c>
      <c r="W62" s="117"/>
    </row>
    <row r="63" spans="1:23" s="13" customFormat="1" ht="30" customHeight="1" thickBot="1" x14ac:dyDescent="0.3">
      <c r="A63" s="347"/>
      <c r="B63" s="153">
        <v>2000</v>
      </c>
      <c r="C63" s="269">
        <v>44445</v>
      </c>
      <c r="D63" s="269">
        <v>100024612</v>
      </c>
      <c r="E63" s="269">
        <v>51679</v>
      </c>
      <c r="F63" s="269">
        <v>100031126</v>
      </c>
      <c r="G63" s="269">
        <v>55814</v>
      </c>
      <c r="H63" s="269">
        <v>100024632</v>
      </c>
      <c r="I63" s="269">
        <v>70085</v>
      </c>
      <c r="J63" s="269">
        <v>100031146</v>
      </c>
      <c r="K63" s="269">
        <v>118244</v>
      </c>
      <c r="L63" s="149">
        <v>100023611</v>
      </c>
      <c r="M63" s="98">
        <f t="shared" si="30"/>
        <v>44445</v>
      </c>
      <c r="N63" s="150">
        <f t="shared" si="31"/>
        <v>0</v>
      </c>
      <c r="O63" s="98">
        <f t="shared" si="32"/>
        <v>51679</v>
      </c>
      <c r="P63" s="150">
        <f t="shared" si="33"/>
        <v>0</v>
      </c>
      <c r="Q63" s="98">
        <f t="shared" si="34"/>
        <v>55814</v>
      </c>
      <c r="R63" s="150">
        <f t="shared" si="35"/>
        <v>0</v>
      </c>
      <c r="S63" s="98">
        <f t="shared" si="36"/>
        <v>70085</v>
      </c>
      <c r="T63" s="150">
        <f t="shared" si="37"/>
        <v>0</v>
      </c>
      <c r="U63" s="98">
        <f t="shared" si="38"/>
        <v>118244</v>
      </c>
      <c r="V63" s="150">
        <f t="shared" si="39"/>
        <v>0</v>
      </c>
      <c r="W63" s="117"/>
    </row>
    <row r="64" spans="1:23" s="13" customFormat="1" ht="9" customHeight="1" thickBot="1" x14ac:dyDescent="0.3">
      <c r="A64" s="340"/>
      <c r="B64" s="341"/>
      <c r="C64" s="341"/>
      <c r="D64" s="341"/>
      <c r="E64" s="341"/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341"/>
      <c r="S64" s="341"/>
      <c r="T64" s="341"/>
      <c r="U64" s="341"/>
      <c r="V64" s="341"/>
      <c r="W64" s="342"/>
    </row>
    <row r="65" spans="1:23" s="13" customFormat="1" ht="30" customHeight="1" thickBot="1" x14ac:dyDescent="0.3">
      <c r="A65" s="347" t="s">
        <v>782</v>
      </c>
      <c r="B65" s="148">
        <v>400</v>
      </c>
      <c r="C65" s="70">
        <v>5044</v>
      </c>
      <c r="D65" s="270">
        <v>100024393</v>
      </c>
      <c r="E65" s="70">
        <v>6334</v>
      </c>
      <c r="F65" s="70">
        <v>100030937</v>
      </c>
      <c r="G65" s="70">
        <v>6953</v>
      </c>
      <c r="H65" s="70">
        <v>100024410</v>
      </c>
      <c r="I65" s="70">
        <v>8559</v>
      </c>
      <c r="J65" s="70">
        <v>100030954</v>
      </c>
      <c r="K65" s="70">
        <v>12101</v>
      </c>
      <c r="L65" s="149">
        <v>100023480</v>
      </c>
      <c r="M65" s="98">
        <f t="shared" ref="M65:M77" si="40">C65*(1-$M$4)</f>
        <v>5044</v>
      </c>
      <c r="N65" s="150">
        <f t="shared" ref="N65:N77" si="41">M65*W65</f>
        <v>0</v>
      </c>
      <c r="O65" s="98">
        <f t="shared" ref="O65:O77" si="42">E65*(1-$M$4)</f>
        <v>6334</v>
      </c>
      <c r="P65" s="150">
        <f t="shared" ref="P65:P77" si="43">O65*W65</f>
        <v>0</v>
      </c>
      <c r="Q65" s="98">
        <f t="shared" ref="Q65:Q77" si="44">G65*(1-$M$4)</f>
        <v>6953</v>
      </c>
      <c r="R65" s="150">
        <f t="shared" ref="R65:R77" si="45">Q65*W65</f>
        <v>0</v>
      </c>
      <c r="S65" s="98">
        <f t="shared" ref="S65:S77" si="46">I65*(1-$M$4)</f>
        <v>8559</v>
      </c>
      <c r="T65" s="150">
        <f t="shared" ref="T65:T77" si="47">S65*W65</f>
        <v>0</v>
      </c>
      <c r="U65" s="98">
        <f t="shared" ref="U65:U77" si="48">K65*(1-$M$4)</f>
        <v>12101</v>
      </c>
      <c r="V65" s="150">
        <f t="shared" ref="V65:V77" si="49">U65*W65</f>
        <v>0</v>
      </c>
      <c r="W65" s="117"/>
    </row>
    <row r="66" spans="1:23" s="13" customFormat="1" ht="30" customHeight="1" thickBot="1" x14ac:dyDescent="0.3">
      <c r="A66" s="347"/>
      <c r="B66" s="151">
        <v>500</v>
      </c>
      <c r="C66" s="269">
        <v>5727</v>
      </c>
      <c r="D66" s="270">
        <v>100024394</v>
      </c>
      <c r="E66" s="269">
        <v>6936</v>
      </c>
      <c r="F66" s="269">
        <v>100030938</v>
      </c>
      <c r="G66" s="269">
        <v>7902</v>
      </c>
      <c r="H66" s="269">
        <v>100024411</v>
      </c>
      <c r="I66" s="269">
        <v>8805</v>
      </c>
      <c r="J66" s="269">
        <v>100030955</v>
      </c>
      <c r="K66" s="269">
        <v>13743</v>
      </c>
      <c r="L66" s="149">
        <v>100023481</v>
      </c>
      <c r="M66" s="98">
        <f t="shared" si="40"/>
        <v>5727</v>
      </c>
      <c r="N66" s="150">
        <f t="shared" si="41"/>
        <v>0</v>
      </c>
      <c r="O66" s="98">
        <f t="shared" si="42"/>
        <v>6936</v>
      </c>
      <c r="P66" s="150">
        <f t="shared" si="43"/>
        <v>0</v>
      </c>
      <c r="Q66" s="98">
        <f t="shared" si="44"/>
        <v>7902</v>
      </c>
      <c r="R66" s="150">
        <f t="shared" si="45"/>
        <v>0</v>
      </c>
      <c r="S66" s="98">
        <f t="shared" si="46"/>
        <v>8805</v>
      </c>
      <c r="T66" s="150">
        <f t="shared" si="47"/>
        <v>0</v>
      </c>
      <c r="U66" s="98">
        <f t="shared" si="48"/>
        <v>13743</v>
      </c>
      <c r="V66" s="150">
        <f t="shared" si="49"/>
        <v>0</v>
      </c>
      <c r="W66" s="117"/>
    </row>
    <row r="67" spans="1:23" s="13" customFormat="1" ht="30" customHeight="1" thickBot="1" x14ac:dyDescent="0.3">
      <c r="A67" s="347"/>
      <c r="B67" s="148">
        <v>600</v>
      </c>
      <c r="C67" s="70">
        <v>6411</v>
      </c>
      <c r="D67" s="270">
        <v>100024395</v>
      </c>
      <c r="E67" s="70">
        <v>7766</v>
      </c>
      <c r="F67" s="70">
        <v>100030939</v>
      </c>
      <c r="G67" s="70">
        <v>8844</v>
      </c>
      <c r="H67" s="70">
        <v>100024412</v>
      </c>
      <c r="I67" s="70">
        <v>10251</v>
      </c>
      <c r="J67" s="70">
        <v>100030956</v>
      </c>
      <c r="K67" s="70">
        <v>15395</v>
      </c>
      <c r="L67" s="149">
        <v>100023482</v>
      </c>
      <c r="M67" s="98">
        <f t="shared" si="40"/>
        <v>6411</v>
      </c>
      <c r="N67" s="150">
        <f t="shared" si="41"/>
        <v>0</v>
      </c>
      <c r="O67" s="98">
        <f t="shared" si="42"/>
        <v>7766</v>
      </c>
      <c r="P67" s="150">
        <f t="shared" si="43"/>
        <v>0</v>
      </c>
      <c r="Q67" s="98">
        <f t="shared" si="44"/>
        <v>8844</v>
      </c>
      <c r="R67" s="150">
        <f t="shared" si="45"/>
        <v>0</v>
      </c>
      <c r="S67" s="98">
        <f t="shared" si="46"/>
        <v>10251</v>
      </c>
      <c r="T67" s="150">
        <f t="shared" si="47"/>
        <v>0</v>
      </c>
      <c r="U67" s="98">
        <f t="shared" si="48"/>
        <v>15395</v>
      </c>
      <c r="V67" s="150">
        <f t="shared" si="49"/>
        <v>0</v>
      </c>
      <c r="W67" s="117"/>
    </row>
    <row r="68" spans="1:23" s="13" customFormat="1" ht="30" customHeight="1" thickBot="1" x14ac:dyDescent="0.3">
      <c r="A68" s="347"/>
      <c r="B68" s="151">
        <v>700</v>
      </c>
      <c r="C68" s="269">
        <v>7102</v>
      </c>
      <c r="D68" s="270">
        <v>100024396</v>
      </c>
      <c r="E68" s="269">
        <v>8597</v>
      </c>
      <c r="F68" s="269">
        <v>100030940</v>
      </c>
      <c r="G68" s="269">
        <v>9801</v>
      </c>
      <c r="H68" s="269">
        <v>100024413</v>
      </c>
      <c r="I68" s="269">
        <v>11343</v>
      </c>
      <c r="J68" s="269">
        <v>100030957</v>
      </c>
      <c r="K68" s="269">
        <v>17048</v>
      </c>
      <c r="L68" s="149">
        <v>100023483</v>
      </c>
      <c r="M68" s="98">
        <f t="shared" si="40"/>
        <v>7102</v>
      </c>
      <c r="N68" s="150">
        <f t="shared" si="41"/>
        <v>0</v>
      </c>
      <c r="O68" s="98">
        <f t="shared" si="42"/>
        <v>8597</v>
      </c>
      <c r="P68" s="150">
        <f t="shared" si="43"/>
        <v>0</v>
      </c>
      <c r="Q68" s="98">
        <f t="shared" si="44"/>
        <v>9801</v>
      </c>
      <c r="R68" s="150">
        <f t="shared" si="45"/>
        <v>0</v>
      </c>
      <c r="S68" s="98">
        <f t="shared" si="46"/>
        <v>11343</v>
      </c>
      <c r="T68" s="150">
        <f t="shared" si="47"/>
        <v>0</v>
      </c>
      <c r="U68" s="98">
        <f t="shared" si="48"/>
        <v>17048</v>
      </c>
      <c r="V68" s="150">
        <f t="shared" si="49"/>
        <v>0</v>
      </c>
      <c r="W68" s="117"/>
    </row>
    <row r="69" spans="1:23" s="13" customFormat="1" ht="30" customHeight="1" thickBot="1" x14ac:dyDescent="0.3">
      <c r="A69" s="347"/>
      <c r="B69" s="148">
        <v>800</v>
      </c>
      <c r="C69" s="70">
        <v>7795</v>
      </c>
      <c r="D69" s="270">
        <v>100024397</v>
      </c>
      <c r="E69" s="70">
        <v>9427</v>
      </c>
      <c r="F69" s="70">
        <v>100030941</v>
      </c>
      <c r="G69" s="70">
        <v>10742</v>
      </c>
      <c r="H69" s="70">
        <v>100024414</v>
      </c>
      <c r="I69" s="70">
        <v>12455</v>
      </c>
      <c r="J69" s="70">
        <v>100030958</v>
      </c>
      <c r="K69" s="70">
        <v>18688</v>
      </c>
      <c r="L69" s="149">
        <v>100023484</v>
      </c>
      <c r="M69" s="98">
        <f t="shared" si="40"/>
        <v>7795</v>
      </c>
      <c r="N69" s="150">
        <f t="shared" si="41"/>
        <v>0</v>
      </c>
      <c r="O69" s="98">
        <f t="shared" si="42"/>
        <v>9427</v>
      </c>
      <c r="P69" s="150">
        <f t="shared" si="43"/>
        <v>0</v>
      </c>
      <c r="Q69" s="98">
        <f t="shared" si="44"/>
        <v>10742</v>
      </c>
      <c r="R69" s="150">
        <f t="shared" si="45"/>
        <v>0</v>
      </c>
      <c r="S69" s="98">
        <f t="shared" si="46"/>
        <v>12455</v>
      </c>
      <c r="T69" s="150">
        <f t="shared" si="47"/>
        <v>0</v>
      </c>
      <c r="U69" s="98">
        <f t="shared" si="48"/>
        <v>18688</v>
      </c>
      <c r="V69" s="150">
        <f t="shared" si="49"/>
        <v>0</v>
      </c>
      <c r="W69" s="117"/>
    </row>
    <row r="70" spans="1:23" s="13" customFormat="1" ht="30" customHeight="1" thickBot="1" x14ac:dyDescent="0.3">
      <c r="A70" s="347"/>
      <c r="B70" s="151">
        <v>900</v>
      </c>
      <c r="C70" s="269">
        <v>8469</v>
      </c>
      <c r="D70" s="270">
        <v>100024398</v>
      </c>
      <c r="E70" s="269">
        <v>10260</v>
      </c>
      <c r="F70" s="269">
        <v>100030942</v>
      </c>
      <c r="G70" s="269">
        <v>11692</v>
      </c>
      <c r="H70" s="269">
        <v>100024415</v>
      </c>
      <c r="I70" s="269">
        <v>13539</v>
      </c>
      <c r="J70" s="269">
        <v>100030959</v>
      </c>
      <c r="K70" s="269">
        <v>20343</v>
      </c>
      <c r="L70" s="149">
        <v>100023485</v>
      </c>
      <c r="M70" s="98">
        <f t="shared" si="40"/>
        <v>8469</v>
      </c>
      <c r="N70" s="150">
        <f t="shared" si="41"/>
        <v>0</v>
      </c>
      <c r="O70" s="98">
        <f t="shared" si="42"/>
        <v>10260</v>
      </c>
      <c r="P70" s="150">
        <f t="shared" si="43"/>
        <v>0</v>
      </c>
      <c r="Q70" s="98">
        <f t="shared" si="44"/>
        <v>11692</v>
      </c>
      <c r="R70" s="150">
        <f t="shared" si="45"/>
        <v>0</v>
      </c>
      <c r="S70" s="98">
        <f t="shared" si="46"/>
        <v>13539</v>
      </c>
      <c r="T70" s="150">
        <f t="shared" si="47"/>
        <v>0</v>
      </c>
      <c r="U70" s="98">
        <f t="shared" si="48"/>
        <v>20343</v>
      </c>
      <c r="V70" s="150">
        <f t="shared" si="49"/>
        <v>0</v>
      </c>
      <c r="W70" s="117"/>
    </row>
    <row r="71" spans="1:23" s="13" customFormat="1" ht="30" customHeight="1" thickBot="1" x14ac:dyDescent="0.3">
      <c r="A71" s="347"/>
      <c r="B71" s="148">
        <v>1000</v>
      </c>
      <c r="C71" s="70">
        <v>9152</v>
      </c>
      <c r="D71" s="270">
        <v>100024382</v>
      </c>
      <c r="E71" s="70">
        <v>11091</v>
      </c>
      <c r="F71" s="70">
        <v>100030630</v>
      </c>
      <c r="G71" s="70">
        <v>12800</v>
      </c>
      <c r="H71" s="70">
        <v>100024399</v>
      </c>
      <c r="I71" s="70">
        <v>14647</v>
      </c>
      <c r="J71" s="70">
        <v>100030943</v>
      </c>
      <c r="K71" s="70">
        <v>22325</v>
      </c>
      <c r="L71" s="149">
        <v>100023469</v>
      </c>
      <c r="M71" s="98">
        <f t="shared" si="40"/>
        <v>9152</v>
      </c>
      <c r="N71" s="150">
        <f t="shared" si="41"/>
        <v>0</v>
      </c>
      <c r="O71" s="98">
        <f t="shared" si="42"/>
        <v>11091</v>
      </c>
      <c r="P71" s="150">
        <f t="shared" si="43"/>
        <v>0</v>
      </c>
      <c r="Q71" s="98">
        <f t="shared" si="44"/>
        <v>12800</v>
      </c>
      <c r="R71" s="150">
        <f t="shared" si="45"/>
        <v>0</v>
      </c>
      <c r="S71" s="98">
        <f t="shared" si="46"/>
        <v>14647</v>
      </c>
      <c r="T71" s="150">
        <f t="shared" si="47"/>
        <v>0</v>
      </c>
      <c r="U71" s="98">
        <f t="shared" si="48"/>
        <v>22325</v>
      </c>
      <c r="V71" s="150">
        <f t="shared" si="49"/>
        <v>0</v>
      </c>
      <c r="W71" s="117"/>
    </row>
    <row r="72" spans="1:23" s="13" customFormat="1" ht="30" customHeight="1" thickBot="1" x14ac:dyDescent="0.3">
      <c r="A72" s="347"/>
      <c r="B72" s="151">
        <v>1100</v>
      </c>
      <c r="C72" s="269">
        <v>9845</v>
      </c>
      <c r="D72" s="270">
        <v>100024383</v>
      </c>
      <c r="E72" s="269">
        <v>11922</v>
      </c>
      <c r="F72" s="269">
        <v>100030631</v>
      </c>
      <c r="G72" s="269">
        <v>13752</v>
      </c>
      <c r="H72" s="269">
        <v>100024400</v>
      </c>
      <c r="I72" s="269">
        <v>15732</v>
      </c>
      <c r="J72" s="269">
        <v>100030944</v>
      </c>
      <c r="K72" s="269">
        <v>23992</v>
      </c>
      <c r="L72" s="149">
        <v>100023470</v>
      </c>
      <c r="M72" s="98">
        <f t="shared" si="40"/>
        <v>9845</v>
      </c>
      <c r="N72" s="150">
        <f t="shared" si="41"/>
        <v>0</v>
      </c>
      <c r="O72" s="98">
        <f t="shared" si="42"/>
        <v>11922</v>
      </c>
      <c r="P72" s="150">
        <f t="shared" si="43"/>
        <v>0</v>
      </c>
      <c r="Q72" s="98">
        <f t="shared" si="44"/>
        <v>13752</v>
      </c>
      <c r="R72" s="150">
        <f t="shared" si="45"/>
        <v>0</v>
      </c>
      <c r="S72" s="98">
        <f t="shared" si="46"/>
        <v>15732</v>
      </c>
      <c r="T72" s="150">
        <f t="shared" si="47"/>
        <v>0</v>
      </c>
      <c r="U72" s="98">
        <f t="shared" si="48"/>
        <v>23992</v>
      </c>
      <c r="V72" s="150">
        <f t="shared" si="49"/>
        <v>0</v>
      </c>
      <c r="W72" s="117"/>
    </row>
    <row r="73" spans="1:23" s="13" customFormat="1" ht="30" customHeight="1" thickBot="1" x14ac:dyDescent="0.3">
      <c r="A73" s="347"/>
      <c r="B73" s="148">
        <v>1200</v>
      </c>
      <c r="C73" s="70">
        <v>10545</v>
      </c>
      <c r="D73" s="270">
        <v>100024384</v>
      </c>
      <c r="E73" s="70">
        <v>12753</v>
      </c>
      <c r="F73" s="70">
        <v>100030632</v>
      </c>
      <c r="G73" s="70">
        <v>14721</v>
      </c>
      <c r="H73" s="70">
        <v>100024401</v>
      </c>
      <c r="I73" s="70">
        <v>16826</v>
      </c>
      <c r="J73" s="70">
        <v>100030945</v>
      </c>
      <c r="K73" s="70">
        <v>25666</v>
      </c>
      <c r="L73" s="149">
        <v>100023471</v>
      </c>
      <c r="M73" s="98">
        <f t="shared" si="40"/>
        <v>10545</v>
      </c>
      <c r="N73" s="150">
        <f t="shared" si="41"/>
        <v>0</v>
      </c>
      <c r="O73" s="98">
        <f t="shared" si="42"/>
        <v>12753</v>
      </c>
      <c r="P73" s="150">
        <f t="shared" si="43"/>
        <v>0</v>
      </c>
      <c r="Q73" s="98">
        <f t="shared" si="44"/>
        <v>14721</v>
      </c>
      <c r="R73" s="150">
        <f t="shared" si="45"/>
        <v>0</v>
      </c>
      <c r="S73" s="98">
        <f t="shared" si="46"/>
        <v>16826</v>
      </c>
      <c r="T73" s="150">
        <f t="shared" si="47"/>
        <v>0</v>
      </c>
      <c r="U73" s="98">
        <f t="shared" si="48"/>
        <v>25666</v>
      </c>
      <c r="V73" s="150">
        <f t="shared" si="49"/>
        <v>0</v>
      </c>
      <c r="W73" s="117"/>
    </row>
    <row r="74" spans="1:23" s="13" customFormat="1" ht="30" customHeight="1" thickBot="1" x14ac:dyDescent="0.3">
      <c r="A74" s="347"/>
      <c r="B74" s="151">
        <v>1400</v>
      </c>
      <c r="C74" s="269">
        <v>11900</v>
      </c>
      <c r="D74" s="270">
        <v>100024386</v>
      </c>
      <c r="E74" s="269">
        <v>14414</v>
      </c>
      <c r="F74" s="269">
        <v>100030930</v>
      </c>
      <c r="G74" s="269">
        <v>16944</v>
      </c>
      <c r="H74" s="269">
        <v>100024403</v>
      </c>
      <c r="I74" s="269">
        <v>19623</v>
      </c>
      <c r="J74" s="269">
        <v>100030947</v>
      </c>
      <c r="K74" s="269">
        <v>29021</v>
      </c>
      <c r="L74" s="149">
        <v>100023473</v>
      </c>
      <c r="M74" s="98">
        <f t="shared" si="40"/>
        <v>11900</v>
      </c>
      <c r="N74" s="150">
        <f t="shared" si="41"/>
        <v>0</v>
      </c>
      <c r="O74" s="98">
        <f t="shared" si="42"/>
        <v>14414</v>
      </c>
      <c r="P74" s="150">
        <f t="shared" si="43"/>
        <v>0</v>
      </c>
      <c r="Q74" s="98">
        <f t="shared" si="44"/>
        <v>16944</v>
      </c>
      <c r="R74" s="150">
        <f t="shared" si="45"/>
        <v>0</v>
      </c>
      <c r="S74" s="98">
        <f t="shared" si="46"/>
        <v>19623</v>
      </c>
      <c r="T74" s="150">
        <f t="shared" si="47"/>
        <v>0</v>
      </c>
      <c r="U74" s="98">
        <f t="shared" si="48"/>
        <v>29021</v>
      </c>
      <c r="V74" s="150">
        <f t="shared" si="49"/>
        <v>0</v>
      </c>
      <c r="W74" s="117"/>
    </row>
    <row r="75" spans="1:23" s="13" customFormat="1" ht="30" customHeight="1" thickBot="1" x14ac:dyDescent="0.3">
      <c r="A75" s="347"/>
      <c r="B75" s="148">
        <v>1600</v>
      </c>
      <c r="C75" s="70">
        <v>13286</v>
      </c>
      <c r="D75" s="270">
        <v>100024388</v>
      </c>
      <c r="E75" s="70">
        <v>16086</v>
      </c>
      <c r="F75" s="70">
        <v>100030932</v>
      </c>
      <c r="G75" s="70">
        <v>18894</v>
      </c>
      <c r="H75" s="70">
        <v>100024405</v>
      </c>
      <c r="I75" s="70">
        <v>21886</v>
      </c>
      <c r="J75" s="70">
        <v>100030949</v>
      </c>
      <c r="K75" s="70">
        <v>32364</v>
      </c>
      <c r="L75" s="149">
        <v>100023475</v>
      </c>
      <c r="M75" s="98">
        <f t="shared" si="40"/>
        <v>13286</v>
      </c>
      <c r="N75" s="150">
        <f t="shared" si="41"/>
        <v>0</v>
      </c>
      <c r="O75" s="98">
        <f t="shared" si="42"/>
        <v>16086</v>
      </c>
      <c r="P75" s="150">
        <f t="shared" si="43"/>
        <v>0</v>
      </c>
      <c r="Q75" s="98">
        <f t="shared" si="44"/>
        <v>18894</v>
      </c>
      <c r="R75" s="150">
        <f t="shared" si="45"/>
        <v>0</v>
      </c>
      <c r="S75" s="98">
        <f t="shared" si="46"/>
        <v>21886</v>
      </c>
      <c r="T75" s="150">
        <f t="shared" si="47"/>
        <v>0</v>
      </c>
      <c r="U75" s="98">
        <f t="shared" si="48"/>
        <v>32364</v>
      </c>
      <c r="V75" s="150">
        <f t="shared" si="49"/>
        <v>0</v>
      </c>
      <c r="W75" s="117"/>
    </row>
    <row r="76" spans="1:23" s="13" customFormat="1" ht="30" customHeight="1" thickBot="1" x14ac:dyDescent="0.3">
      <c r="A76" s="347"/>
      <c r="B76" s="151">
        <v>1800</v>
      </c>
      <c r="C76" s="269">
        <v>14651</v>
      </c>
      <c r="D76" s="270">
        <v>100024390</v>
      </c>
      <c r="E76" s="269">
        <v>17748</v>
      </c>
      <c r="F76" s="269">
        <v>100030934</v>
      </c>
      <c r="G76" s="269">
        <v>21484</v>
      </c>
      <c r="H76" s="269">
        <v>100024407</v>
      </c>
      <c r="I76" s="269">
        <v>24890</v>
      </c>
      <c r="J76" s="269">
        <v>100030951</v>
      </c>
      <c r="K76" s="269">
        <v>35697</v>
      </c>
      <c r="L76" s="149">
        <v>100023477</v>
      </c>
      <c r="M76" s="98">
        <f t="shared" si="40"/>
        <v>14651</v>
      </c>
      <c r="N76" s="150">
        <f t="shared" si="41"/>
        <v>0</v>
      </c>
      <c r="O76" s="98">
        <f t="shared" si="42"/>
        <v>17748</v>
      </c>
      <c r="P76" s="150">
        <f t="shared" si="43"/>
        <v>0</v>
      </c>
      <c r="Q76" s="98">
        <f t="shared" si="44"/>
        <v>21484</v>
      </c>
      <c r="R76" s="150">
        <f t="shared" si="45"/>
        <v>0</v>
      </c>
      <c r="S76" s="98">
        <f t="shared" si="46"/>
        <v>24890</v>
      </c>
      <c r="T76" s="150">
        <f t="shared" si="47"/>
        <v>0</v>
      </c>
      <c r="U76" s="98">
        <f t="shared" si="48"/>
        <v>35697</v>
      </c>
      <c r="V76" s="150">
        <f t="shared" si="49"/>
        <v>0</v>
      </c>
      <c r="W76" s="117"/>
    </row>
    <row r="77" spans="1:23" s="13" customFormat="1" ht="30" customHeight="1" thickBot="1" x14ac:dyDescent="0.3">
      <c r="A77" s="347"/>
      <c r="B77" s="148">
        <v>2000</v>
      </c>
      <c r="C77" s="70">
        <v>16035</v>
      </c>
      <c r="D77" s="270">
        <v>100024392</v>
      </c>
      <c r="E77" s="70">
        <v>20158</v>
      </c>
      <c r="F77" s="70">
        <v>100030936</v>
      </c>
      <c r="G77" s="70">
        <v>23483</v>
      </c>
      <c r="H77" s="70">
        <v>100024409</v>
      </c>
      <c r="I77" s="70">
        <v>27224</v>
      </c>
      <c r="J77" s="70">
        <v>100030953</v>
      </c>
      <c r="K77" s="70">
        <v>40574</v>
      </c>
      <c r="L77" s="149">
        <v>100023479</v>
      </c>
      <c r="M77" s="98">
        <f t="shared" si="40"/>
        <v>16035</v>
      </c>
      <c r="N77" s="150">
        <f t="shared" si="41"/>
        <v>0</v>
      </c>
      <c r="O77" s="98">
        <f t="shared" si="42"/>
        <v>20158</v>
      </c>
      <c r="P77" s="150">
        <f t="shared" si="43"/>
        <v>0</v>
      </c>
      <c r="Q77" s="98">
        <f t="shared" si="44"/>
        <v>23483</v>
      </c>
      <c r="R77" s="150">
        <f t="shared" si="45"/>
        <v>0</v>
      </c>
      <c r="S77" s="98">
        <f t="shared" si="46"/>
        <v>27224</v>
      </c>
      <c r="T77" s="150">
        <f t="shared" si="47"/>
        <v>0</v>
      </c>
      <c r="U77" s="98">
        <f t="shared" si="48"/>
        <v>40574</v>
      </c>
      <c r="V77" s="150">
        <f t="shared" si="49"/>
        <v>0</v>
      </c>
      <c r="W77" s="117"/>
    </row>
    <row r="78" spans="1:23" s="13" customFormat="1" ht="9" customHeight="1" thickBot="1" x14ac:dyDescent="0.3">
      <c r="A78" s="340"/>
      <c r="B78" s="341"/>
      <c r="C78" s="341"/>
      <c r="D78" s="341"/>
      <c r="E78" s="341"/>
      <c r="F78" s="341"/>
      <c r="G78" s="341"/>
      <c r="H78" s="341"/>
      <c r="I78" s="341"/>
      <c r="J78" s="341"/>
      <c r="K78" s="341"/>
      <c r="L78" s="341"/>
      <c r="M78" s="341"/>
      <c r="N78" s="341"/>
      <c r="O78" s="341"/>
      <c r="P78" s="341"/>
      <c r="Q78" s="341"/>
      <c r="R78" s="341"/>
      <c r="S78" s="341"/>
      <c r="T78" s="341"/>
      <c r="U78" s="341"/>
      <c r="V78" s="341"/>
      <c r="W78" s="342"/>
    </row>
    <row r="79" spans="1:23" s="13" customFormat="1" ht="30" customHeight="1" thickBot="1" x14ac:dyDescent="0.3">
      <c r="A79" s="347" t="s">
        <v>783</v>
      </c>
      <c r="B79" s="151">
        <v>400</v>
      </c>
      <c r="C79" s="269">
        <v>8643</v>
      </c>
      <c r="D79" s="269">
        <v>100024464</v>
      </c>
      <c r="E79" s="269">
        <v>10171</v>
      </c>
      <c r="F79" s="269">
        <v>100031008</v>
      </c>
      <c r="G79" s="269">
        <v>9847</v>
      </c>
      <c r="H79" s="269">
        <v>100024484</v>
      </c>
      <c r="I79" s="269">
        <v>12476</v>
      </c>
      <c r="J79" s="269">
        <v>100031028</v>
      </c>
      <c r="K79" s="269">
        <v>17281</v>
      </c>
      <c r="L79" s="149">
        <v>100023513</v>
      </c>
      <c r="M79" s="98">
        <f>C79*(1-$M$4)</f>
        <v>8643</v>
      </c>
      <c r="N79" s="150">
        <f t="shared" ref="N79:N91" si="50">M79*W79</f>
        <v>0</v>
      </c>
      <c r="O79" s="98">
        <f t="shared" ref="O79:O91" si="51">E79*(1-$M$4)</f>
        <v>10171</v>
      </c>
      <c r="P79" s="150">
        <f t="shared" ref="P79:P91" si="52">O79*W79</f>
        <v>0</v>
      </c>
      <c r="Q79" s="98">
        <f t="shared" ref="Q79:Q91" si="53">G79*(1-$M$4)</f>
        <v>9847</v>
      </c>
      <c r="R79" s="150">
        <f t="shared" ref="R79:R91" si="54">Q79*W79</f>
        <v>0</v>
      </c>
      <c r="S79" s="98">
        <f t="shared" ref="S79:S91" si="55">I79*(1-$M$4)</f>
        <v>12476</v>
      </c>
      <c r="T79" s="150">
        <f t="shared" ref="T79:T91" si="56">S79*W79</f>
        <v>0</v>
      </c>
      <c r="U79" s="98">
        <f t="shared" ref="U79:U91" si="57">K79*(1-$M$4)</f>
        <v>17281</v>
      </c>
      <c r="V79" s="150">
        <f t="shared" ref="V79:V91" si="58">U79*W79</f>
        <v>0</v>
      </c>
      <c r="W79" s="117"/>
    </row>
    <row r="80" spans="1:23" s="13" customFormat="1" ht="30" customHeight="1" thickBot="1" x14ac:dyDescent="0.3">
      <c r="A80" s="347"/>
      <c r="B80" s="148">
        <v>500</v>
      </c>
      <c r="C80" s="70">
        <v>9813</v>
      </c>
      <c r="D80" s="70">
        <v>100024465</v>
      </c>
      <c r="E80" s="70">
        <v>11541</v>
      </c>
      <c r="F80" s="70">
        <v>100031009</v>
      </c>
      <c r="G80" s="70">
        <v>11341</v>
      </c>
      <c r="H80" s="70">
        <v>100024485</v>
      </c>
      <c r="I80" s="70">
        <v>14183</v>
      </c>
      <c r="J80" s="70">
        <v>100031029</v>
      </c>
      <c r="K80" s="70">
        <v>17900</v>
      </c>
      <c r="L80" s="149">
        <v>100023514</v>
      </c>
      <c r="M80" s="98">
        <f t="shared" ref="M80:M91" si="59">C80*(1-$M$4)</f>
        <v>9813</v>
      </c>
      <c r="N80" s="150">
        <f t="shared" si="50"/>
        <v>0</v>
      </c>
      <c r="O80" s="98">
        <f t="shared" si="51"/>
        <v>11541</v>
      </c>
      <c r="P80" s="150">
        <f t="shared" si="52"/>
        <v>0</v>
      </c>
      <c r="Q80" s="98">
        <f t="shared" si="53"/>
        <v>11341</v>
      </c>
      <c r="R80" s="150">
        <f t="shared" si="54"/>
        <v>0</v>
      </c>
      <c r="S80" s="98">
        <f t="shared" si="55"/>
        <v>14183</v>
      </c>
      <c r="T80" s="150">
        <f t="shared" si="56"/>
        <v>0</v>
      </c>
      <c r="U80" s="98">
        <f t="shared" si="57"/>
        <v>17900</v>
      </c>
      <c r="V80" s="150">
        <f t="shared" si="58"/>
        <v>0</v>
      </c>
      <c r="W80" s="117"/>
    </row>
    <row r="81" spans="1:23" s="13" customFormat="1" ht="30" customHeight="1" thickBot="1" x14ac:dyDescent="0.3">
      <c r="A81" s="347"/>
      <c r="B81" s="151">
        <v>600</v>
      </c>
      <c r="C81" s="269">
        <v>11000</v>
      </c>
      <c r="D81" s="269">
        <v>100024466</v>
      </c>
      <c r="E81" s="269">
        <v>12932</v>
      </c>
      <c r="F81" s="269">
        <v>100031010</v>
      </c>
      <c r="G81" s="269">
        <v>12699</v>
      </c>
      <c r="H81" s="269">
        <v>100024486</v>
      </c>
      <c r="I81" s="269">
        <v>15873</v>
      </c>
      <c r="J81" s="269">
        <v>100031030</v>
      </c>
      <c r="K81" s="269">
        <v>21031</v>
      </c>
      <c r="L81" s="149">
        <v>100023515</v>
      </c>
      <c r="M81" s="98">
        <f t="shared" si="59"/>
        <v>11000</v>
      </c>
      <c r="N81" s="150">
        <f t="shared" si="50"/>
        <v>0</v>
      </c>
      <c r="O81" s="98">
        <f t="shared" si="51"/>
        <v>12932</v>
      </c>
      <c r="P81" s="150">
        <f t="shared" si="52"/>
        <v>0</v>
      </c>
      <c r="Q81" s="98">
        <f t="shared" si="53"/>
        <v>12699</v>
      </c>
      <c r="R81" s="150">
        <f t="shared" si="54"/>
        <v>0</v>
      </c>
      <c r="S81" s="98">
        <f t="shared" si="55"/>
        <v>15873</v>
      </c>
      <c r="T81" s="150">
        <f t="shared" si="56"/>
        <v>0</v>
      </c>
      <c r="U81" s="98">
        <f t="shared" si="57"/>
        <v>21031</v>
      </c>
      <c r="V81" s="150">
        <f t="shared" si="58"/>
        <v>0</v>
      </c>
      <c r="W81" s="117"/>
    </row>
    <row r="82" spans="1:23" s="13" customFormat="1" ht="30" customHeight="1" thickBot="1" x14ac:dyDescent="0.3">
      <c r="A82" s="347"/>
      <c r="B82" s="148">
        <v>700</v>
      </c>
      <c r="C82" s="70">
        <v>12168</v>
      </c>
      <c r="D82" s="70">
        <v>100024467</v>
      </c>
      <c r="E82" s="70">
        <v>14321</v>
      </c>
      <c r="F82" s="70">
        <v>100031011</v>
      </c>
      <c r="G82" s="70">
        <v>14711</v>
      </c>
      <c r="H82" s="70">
        <v>100024487</v>
      </c>
      <c r="I82" s="70">
        <v>17580</v>
      </c>
      <c r="J82" s="70">
        <v>100031031</v>
      </c>
      <c r="K82" s="70">
        <v>24185</v>
      </c>
      <c r="L82" s="149">
        <v>100023516</v>
      </c>
      <c r="M82" s="98">
        <f t="shared" si="59"/>
        <v>12168</v>
      </c>
      <c r="N82" s="150">
        <f t="shared" si="50"/>
        <v>0</v>
      </c>
      <c r="O82" s="98">
        <f t="shared" si="51"/>
        <v>14321</v>
      </c>
      <c r="P82" s="150">
        <f t="shared" si="52"/>
        <v>0</v>
      </c>
      <c r="Q82" s="98">
        <f t="shared" si="53"/>
        <v>14711</v>
      </c>
      <c r="R82" s="150">
        <f t="shared" si="54"/>
        <v>0</v>
      </c>
      <c r="S82" s="98">
        <f t="shared" si="55"/>
        <v>17580</v>
      </c>
      <c r="T82" s="150">
        <f t="shared" si="56"/>
        <v>0</v>
      </c>
      <c r="U82" s="98">
        <f t="shared" si="57"/>
        <v>24185</v>
      </c>
      <c r="V82" s="150">
        <f t="shared" si="58"/>
        <v>0</v>
      </c>
      <c r="W82" s="117"/>
    </row>
    <row r="83" spans="1:23" s="13" customFormat="1" ht="30" customHeight="1" thickBot="1" x14ac:dyDescent="0.3">
      <c r="A83" s="347"/>
      <c r="B83" s="151">
        <v>800</v>
      </c>
      <c r="C83" s="269">
        <v>13364</v>
      </c>
      <c r="D83" s="269">
        <v>100024468</v>
      </c>
      <c r="E83" s="269">
        <v>15700</v>
      </c>
      <c r="F83" s="269">
        <v>100031012</v>
      </c>
      <c r="G83" s="269">
        <v>16122</v>
      </c>
      <c r="H83" s="269">
        <v>100024488</v>
      </c>
      <c r="I83" s="269">
        <v>19288</v>
      </c>
      <c r="J83" s="269">
        <v>100031032</v>
      </c>
      <c r="K83" s="269">
        <v>26906</v>
      </c>
      <c r="L83" s="149">
        <v>100023517</v>
      </c>
      <c r="M83" s="98">
        <f t="shared" si="59"/>
        <v>13364</v>
      </c>
      <c r="N83" s="150">
        <f t="shared" si="50"/>
        <v>0</v>
      </c>
      <c r="O83" s="98">
        <f t="shared" si="51"/>
        <v>15700</v>
      </c>
      <c r="P83" s="150">
        <f t="shared" si="52"/>
        <v>0</v>
      </c>
      <c r="Q83" s="98">
        <f t="shared" si="53"/>
        <v>16122</v>
      </c>
      <c r="R83" s="150">
        <f t="shared" si="54"/>
        <v>0</v>
      </c>
      <c r="S83" s="98">
        <f t="shared" si="55"/>
        <v>19288</v>
      </c>
      <c r="T83" s="150">
        <f t="shared" si="56"/>
        <v>0</v>
      </c>
      <c r="U83" s="98">
        <f t="shared" si="57"/>
        <v>26906</v>
      </c>
      <c r="V83" s="150">
        <f t="shared" si="58"/>
        <v>0</v>
      </c>
      <c r="W83" s="117"/>
    </row>
    <row r="84" spans="1:23" s="13" customFormat="1" ht="30" customHeight="1" thickBot="1" x14ac:dyDescent="0.3">
      <c r="A84" s="347"/>
      <c r="B84" s="148">
        <v>900</v>
      </c>
      <c r="C84" s="70">
        <v>14532</v>
      </c>
      <c r="D84" s="70">
        <v>100024469</v>
      </c>
      <c r="E84" s="70">
        <v>17082</v>
      </c>
      <c r="F84" s="70">
        <v>100031013</v>
      </c>
      <c r="G84" s="70">
        <v>18303</v>
      </c>
      <c r="H84" s="70">
        <v>100024489</v>
      </c>
      <c r="I84" s="70">
        <v>20977</v>
      </c>
      <c r="J84" s="70">
        <v>100031033</v>
      </c>
      <c r="K84" s="70">
        <v>30335</v>
      </c>
      <c r="L84" s="149">
        <v>100023518</v>
      </c>
      <c r="M84" s="98">
        <f t="shared" si="59"/>
        <v>14532</v>
      </c>
      <c r="N84" s="150">
        <f t="shared" si="50"/>
        <v>0</v>
      </c>
      <c r="O84" s="98">
        <f t="shared" si="51"/>
        <v>17082</v>
      </c>
      <c r="P84" s="150">
        <f t="shared" si="52"/>
        <v>0</v>
      </c>
      <c r="Q84" s="98">
        <f t="shared" si="53"/>
        <v>18303</v>
      </c>
      <c r="R84" s="150">
        <f t="shared" si="54"/>
        <v>0</v>
      </c>
      <c r="S84" s="98">
        <f t="shared" si="55"/>
        <v>20977</v>
      </c>
      <c r="T84" s="150">
        <f t="shared" si="56"/>
        <v>0</v>
      </c>
      <c r="U84" s="98">
        <f t="shared" si="57"/>
        <v>30335</v>
      </c>
      <c r="V84" s="150">
        <f t="shared" si="58"/>
        <v>0</v>
      </c>
      <c r="W84" s="117"/>
    </row>
    <row r="85" spans="1:23" s="13" customFormat="1" ht="30" customHeight="1" thickBot="1" x14ac:dyDescent="0.3">
      <c r="A85" s="347"/>
      <c r="B85" s="151">
        <v>1000</v>
      </c>
      <c r="C85" s="269">
        <v>15721</v>
      </c>
      <c r="D85" s="269">
        <v>100024450</v>
      </c>
      <c r="E85" s="269">
        <v>18471</v>
      </c>
      <c r="F85" s="269">
        <v>100030994</v>
      </c>
      <c r="G85" s="269">
        <v>19793</v>
      </c>
      <c r="H85" s="269">
        <v>100024470</v>
      </c>
      <c r="I85" s="269">
        <v>22677</v>
      </c>
      <c r="J85" s="269">
        <v>100031014</v>
      </c>
      <c r="K85" s="269">
        <v>32419</v>
      </c>
      <c r="L85" s="149">
        <v>100023502</v>
      </c>
      <c r="M85" s="98">
        <f t="shared" si="59"/>
        <v>15721</v>
      </c>
      <c r="N85" s="150">
        <f t="shared" si="50"/>
        <v>0</v>
      </c>
      <c r="O85" s="98">
        <f t="shared" si="51"/>
        <v>18471</v>
      </c>
      <c r="P85" s="150">
        <f t="shared" si="52"/>
        <v>0</v>
      </c>
      <c r="Q85" s="98">
        <f t="shared" si="53"/>
        <v>19793</v>
      </c>
      <c r="R85" s="150">
        <f t="shared" si="54"/>
        <v>0</v>
      </c>
      <c r="S85" s="98">
        <f t="shared" si="55"/>
        <v>22677</v>
      </c>
      <c r="T85" s="150">
        <f t="shared" si="56"/>
        <v>0</v>
      </c>
      <c r="U85" s="98">
        <f t="shared" si="57"/>
        <v>32419</v>
      </c>
      <c r="V85" s="150">
        <f t="shared" si="58"/>
        <v>0</v>
      </c>
      <c r="W85" s="117"/>
    </row>
    <row r="86" spans="1:23" s="13" customFormat="1" ht="30" customHeight="1" thickBot="1" x14ac:dyDescent="0.3">
      <c r="A86" s="347"/>
      <c r="B86" s="148">
        <v>1100</v>
      </c>
      <c r="C86" s="70">
        <v>16887</v>
      </c>
      <c r="D86" s="70">
        <v>100024451</v>
      </c>
      <c r="E86" s="70">
        <v>19859</v>
      </c>
      <c r="F86" s="70">
        <v>100030995</v>
      </c>
      <c r="G86" s="70">
        <v>21282</v>
      </c>
      <c r="H86" s="70">
        <v>100024471</v>
      </c>
      <c r="I86" s="70">
        <v>24392</v>
      </c>
      <c r="J86" s="70">
        <v>100031015</v>
      </c>
      <c r="K86" s="70">
        <v>36225</v>
      </c>
      <c r="L86" s="149">
        <v>100023503</v>
      </c>
      <c r="M86" s="98">
        <f t="shared" si="59"/>
        <v>16887</v>
      </c>
      <c r="N86" s="150">
        <f t="shared" si="50"/>
        <v>0</v>
      </c>
      <c r="O86" s="98">
        <f t="shared" si="51"/>
        <v>19859</v>
      </c>
      <c r="P86" s="150">
        <f t="shared" si="52"/>
        <v>0</v>
      </c>
      <c r="Q86" s="98">
        <f t="shared" si="53"/>
        <v>21282</v>
      </c>
      <c r="R86" s="150">
        <f t="shared" si="54"/>
        <v>0</v>
      </c>
      <c r="S86" s="98">
        <f t="shared" si="55"/>
        <v>24392</v>
      </c>
      <c r="T86" s="150">
        <f t="shared" si="56"/>
        <v>0</v>
      </c>
      <c r="U86" s="98">
        <f t="shared" si="57"/>
        <v>36225</v>
      </c>
      <c r="V86" s="150">
        <f t="shared" si="58"/>
        <v>0</v>
      </c>
      <c r="W86" s="117"/>
    </row>
    <row r="87" spans="1:23" s="13" customFormat="1" ht="30" customHeight="1" thickBot="1" x14ac:dyDescent="0.3">
      <c r="A87" s="347"/>
      <c r="B87" s="151">
        <v>1200</v>
      </c>
      <c r="C87" s="269">
        <v>18075</v>
      </c>
      <c r="D87" s="269">
        <v>100024452</v>
      </c>
      <c r="E87" s="269">
        <v>21250</v>
      </c>
      <c r="F87" s="269">
        <v>100030996</v>
      </c>
      <c r="G87" s="269">
        <v>22754</v>
      </c>
      <c r="H87" s="269">
        <v>100024472</v>
      </c>
      <c r="I87" s="269">
        <v>26083</v>
      </c>
      <c r="J87" s="269">
        <v>100031016</v>
      </c>
      <c r="K87" s="269">
        <v>38823</v>
      </c>
      <c r="L87" s="149">
        <v>100023504</v>
      </c>
      <c r="M87" s="98">
        <f t="shared" si="59"/>
        <v>18075</v>
      </c>
      <c r="N87" s="150">
        <f t="shared" si="50"/>
        <v>0</v>
      </c>
      <c r="O87" s="98">
        <f t="shared" si="51"/>
        <v>21250</v>
      </c>
      <c r="P87" s="150">
        <f t="shared" si="52"/>
        <v>0</v>
      </c>
      <c r="Q87" s="98">
        <f t="shared" si="53"/>
        <v>22754</v>
      </c>
      <c r="R87" s="150">
        <f t="shared" si="54"/>
        <v>0</v>
      </c>
      <c r="S87" s="98">
        <f t="shared" si="55"/>
        <v>26083</v>
      </c>
      <c r="T87" s="150">
        <f t="shared" si="56"/>
        <v>0</v>
      </c>
      <c r="U87" s="98">
        <f t="shared" si="57"/>
        <v>38823</v>
      </c>
      <c r="V87" s="150">
        <f t="shared" si="58"/>
        <v>0</v>
      </c>
      <c r="W87" s="117"/>
    </row>
    <row r="88" spans="1:23" s="13" customFormat="1" ht="30" customHeight="1" thickBot="1" x14ac:dyDescent="0.3">
      <c r="A88" s="347"/>
      <c r="B88" s="148">
        <v>1400</v>
      </c>
      <c r="C88" s="70">
        <v>20430</v>
      </c>
      <c r="D88" s="70">
        <v>100024454</v>
      </c>
      <c r="E88" s="70">
        <v>24150</v>
      </c>
      <c r="F88" s="70">
        <v>100030998</v>
      </c>
      <c r="G88" s="70">
        <v>27124</v>
      </c>
      <c r="H88" s="70">
        <v>100024474</v>
      </c>
      <c r="I88" s="70">
        <v>29489</v>
      </c>
      <c r="J88" s="70">
        <v>100031018</v>
      </c>
      <c r="K88" s="70">
        <v>44664</v>
      </c>
      <c r="L88" s="149">
        <v>100023506</v>
      </c>
      <c r="M88" s="98">
        <f t="shared" si="59"/>
        <v>20430</v>
      </c>
      <c r="N88" s="150">
        <f t="shared" si="50"/>
        <v>0</v>
      </c>
      <c r="O88" s="98">
        <f t="shared" si="51"/>
        <v>24150</v>
      </c>
      <c r="P88" s="150">
        <f t="shared" si="52"/>
        <v>0</v>
      </c>
      <c r="Q88" s="98">
        <f t="shared" si="53"/>
        <v>27124</v>
      </c>
      <c r="R88" s="150">
        <f t="shared" si="54"/>
        <v>0</v>
      </c>
      <c r="S88" s="98">
        <f t="shared" si="55"/>
        <v>29489</v>
      </c>
      <c r="T88" s="150">
        <f t="shared" si="56"/>
        <v>0</v>
      </c>
      <c r="U88" s="98">
        <f t="shared" si="57"/>
        <v>44664</v>
      </c>
      <c r="V88" s="150">
        <f t="shared" si="58"/>
        <v>0</v>
      </c>
      <c r="W88" s="117"/>
    </row>
    <row r="89" spans="1:23" s="13" customFormat="1" ht="30" customHeight="1" thickBot="1" x14ac:dyDescent="0.3">
      <c r="A89" s="347"/>
      <c r="B89" s="151">
        <v>1600</v>
      </c>
      <c r="C89" s="269">
        <v>22786</v>
      </c>
      <c r="D89" s="269">
        <v>100024456</v>
      </c>
      <c r="E89" s="269">
        <v>28189</v>
      </c>
      <c r="F89" s="269">
        <v>100031000</v>
      </c>
      <c r="G89" s="269">
        <v>30394</v>
      </c>
      <c r="H89" s="269">
        <v>100024476</v>
      </c>
      <c r="I89" s="269">
        <v>32887</v>
      </c>
      <c r="J89" s="269">
        <v>100031020</v>
      </c>
      <c r="K89" s="269">
        <v>50907</v>
      </c>
      <c r="L89" s="149">
        <v>100023508</v>
      </c>
      <c r="M89" s="98">
        <f t="shared" si="59"/>
        <v>22786</v>
      </c>
      <c r="N89" s="150">
        <f t="shared" si="50"/>
        <v>0</v>
      </c>
      <c r="O89" s="98">
        <f t="shared" si="51"/>
        <v>28189</v>
      </c>
      <c r="P89" s="150">
        <f t="shared" si="52"/>
        <v>0</v>
      </c>
      <c r="Q89" s="98">
        <f t="shared" si="53"/>
        <v>30394</v>
      </c>
      <c r="R89" s="150">
        <f t="shared" si="54"/>
        <v>0</v>
      </c>
      <c r="S89" s="98">
        <f t="shared" si="55"/>
        <v>32887</v>
      </c>
      <c r="T89" s="150">
        <f t="shared" si="56"/>
        <v>0</v>
      </c>
      <c r="U89" s="98">
        <f t="shared" si="57"/>
        <v>50907</v>
      </c>
      <c r="V89" s="150">
        <f t="shared" si="58"/>
        <v>0</v>
      </c>
      <c r="W89" s="117"/>
    </row>
    <row r="90" spans="1:23" s="13" customFormat="1" ht="30" customHeight="1" thickBot="1" x14ac:dyDescent="0.3">
      <c r="A90" s="347"/>
      <c r="B90" s="148">
        <v>1800</v>
      </c>
      <c r="C90" s="70">
        <v>25140</v>
      </c>
      <c r="D90" s="70">
        <v>100024458</v>
      </c>
      <c r="E90" s="70">
        <v>30944</v>
      </c>
      <c r="F90" s="70">
        <v>100031002</v>
      </c>
      <c r="G90" s="70">
        <v>33618</v>
      </c>
      <c r="H90" s="70">
        <v>100024478</v>
      </c>
      <c r="I90" s="70">
        <v>36284</v>
      </c>
      <c r="J90" s="70">
        <v>100031022</v>
      </c>
      <c r="K90" s="70">
        <v>56268</v>
      </c>
      <c r="L90" s="149">
        <v>100023510</v>
      </c>
      <c r="M90" s="98">
        <f t="shared" si="59"/>
        <v>25140</v>
      </c>
      <c r="N90" s="150">
        <f t="shared" si="50"/>
        <v>0</v>
      </c>
      <c r="O90" s="98">
        <f t="shared" si="51"/>
        <v>30944</v>
      </c>
      <c r="P90" s="150">
        <f t="shared" si="52"/>
        <v>0</v>
      </c>
      <c r="Q90" s="98">
        <f t="shared" si="53"/>
        <v>33618</v>
      </c>
      <c r="R90" s="150">
        <f t="shared" si="54"/>
        <v>0</v>
      </c>
      <c r="S90" s="98">
        <f t="shared" si="55"/>
        <v>36284</v>
      </c>
      <c r="T90" s="150">
        <f t="shared" si="56"/>
        <v>0</v>
      </c>
      <c r="U90" s="98">
        <f t="shared" si="57"/>
        <v>56268</v>
      </c>
      <c r="V90" s="150">
        <f t="shared" si="58"/>
        <v>0</v>
      </c>
      <c r="W90" s="117"/>
    </row>
    <row r="91" spans="1:23" s="13" customFormat="1" ht="30" customHeight="1" thickBot="1" x14ac:dyDescent="0.3">
      <c r="A91" s="347"/>
      <c r="B91" s="151">
        <v>2000</v>
      </c>
      <c r="C91" s="269">
        <v>27495</v>
      </c>
      <c r="D91" s="269">
        <v>100024460</v>
      </c>
      <c r="E91" s="269">
        <v>33690</v>
      </c>
      <c r="F91" s="269">
        <v>100031004</v>
      </c>
      <c r="G91" s="269">
        <v>37773</v>
      </c>
      <c r="H91" s="269">
        <v>100024480</v>
      </c>
      <c r="I91" s="269">
        <v>39700</v>
      </c>
      <c r="J91" s="269">
        <v>100031024</v>
      </c>
      <c r="K91" s="269">
        <v>62494</v>
      </c>
      <c r="L91" s="149">
        <v>100023512</v>
      </c>
      <c r="M91" s="98">
        <f t="shared" si="59"/>
        <v>27495</v>
      </c>
      <c r="N91" s="150">
        <f t="shared" si="50"/>
        <v>0</v>
      </c>
      <c r="O91" s="98">
        <f t="shared" si="51"/>
        <v>33690</v>
      </c>
      <c r="P91" s="150">
        <f t="shared" si="52"/>
        <v>0</v>
      </c>
      <c r="Q91" s="98">
        <f t="shared" si="53"/>
        <v>37773</v>
      </c>
      <c r="R91" s="150">
        <f t="shared" si="54"/>
        <v>0</v>
      </c>
      <c r="S91" s="98">
        <f t="shared" si="55"/>
        <v>39700</v>
      </c>
      <c r="T91" s="150">
        <f t="shared" si="56"/>
        <v>0</v>
      </c>
      <c r="U91" s="98">
        <f t="shared" si="57"/>
        <v>62494</v>
      </c>
      <c r="V91" s="150">
        <f t="shared" si="58"/>
        <v>0</v>
      </c>
      <c r="W91" s="117"/>
    </row>
    <row r="92" spans="1:23" s="13" customFormat="1" ht="9" customHeight="1" thickBot="1" x14ac:dyDescent="0.3">
      <c r="A92" s="340"/>
      <c r="B92" s="341"/>
      <c r="C92" s="341"/>
      <c r="D92" s="341"/>
      <c r="E92" s="341"/>
      <c r="F92" s="341"/>
      <c r="G92" s="341"/>
      <c r="H92" s="341"/>
      <c r="I92" s="341"/>
      <c r="J92" s="341"/>
      <c r="K92" s="341"/>
      <c r="L92" s="341"/>
      <c r="M92" s="341"/>
      <c r="N92" s="341"/>
      <c r="O92" s="341"/>
      <c r="P92" s="341"/>
      <c r="Q92" s="341"/>
      <c r="R92" s="341"/>
      <c r="S92" s="341"/>
      <c r="T92" s="341"/>
      <c r="U92" s="341"/>
      <c r="V92" s="341"/>
      <c r="W92" s="342"/>
    </row>
    <row r="93" spans="1:23" s="13" customFormat="1" ht="30" customHeight="1" thickBot="1" x14ac:dyDescent="0.3">
      <c r="A93" s="347" t="s">
        <v>784</v>
      </c>
      <c r="B93" s="148">
        <v>400</v>
      </c>
      <c r="C93" s="70">
        <v>11692</v>
      </c>
      <c r="D93" s="70">
        <v>100024580</v>
      </c>
      <c r="E93" s="70">
        <v>16977</v>
      </c>
      <c r="F93" s="70">
        <v>100032345</v>
      </c>
      <c r="G93" s="70">
        <v>16421</v>
      </c>
      <c r="H93" s="70">
        <v>100024596</v>
      </c>
      <c r="I93" s="70">
        <v>21054</v>
      </c>
      <c r="J93" s="70">
        <v>100032001</v>
      </c>
      <c r="K93" s="70">
        <v>24182</v>
      </c>
      <c r="L93" s="149">
        <v>100023603</v>
      </c>
      <c r="M93" s="98">
        <f t="shared" ref="M93:M105" si="60">C93*(1-$M$4)</f>
        <v>11692</v>
      </c>
      <c r="N93" s="150">
        <f t="shared" ref="N93:N105" si="61">M93*W93</f>
        <v>0</v>
      </c>
      <c r="O93" s="98">
        <f t="shared" ref="O93:O105" si="62">E93*(1-$M$4)</f>
        <v>16977</v>
      </c>
      <c r="P93" s="150">
        <f t="shared" ref="P93:P105" si="63">O93*W93</f>
        <v>0</v>
      </c>
      <c r="Q93" s="98">
        <f t="shared" ref="Q93:Q105" si="64">G93*(1-$M$4)</f>
        <v>16421</v>
      </c>
      <c r="R93" s="150">
        <f t="shared" ref="R93:R105" si="65">Q93*W93</f>
        <v>0</v>
      </c>
      <c r="S93" s="98">
        <f t="shared" ref="S93:S105" si="66">I93*(1-$M$4)</f>
        <v>21054</v>
      </c>
      <c r="T93" s="150">
        <f t="shared" ref="T93:T105" si="67">S93*W93</f>
        <v>0</v>
      </c>
      <c r="U93" s="98">
        <f t="shared" ref="U93:U105" si="68">K93*(1-$M$4)</f>
        <v>24182</v>
      </c>
      <c r="V93" s="150">
        <f t="shared" ref="V93:V105" si="69">U93*W93</f>
        <v>0</v>
      </c>
      <c r="W93" s="117"/>
    </row>
    <row r="94" spans="1:23" s="13" customFormat="1" ht="30" customHeight="1" thickBot="1" x14ac:dyDescent="0.3">
      <c r="A94" s="347"/>
      <c r="B94" s="151">
        <v>500</v>
      </c>
      <c r="C94" s="269">
        <v>13281</v>
      </c>
      <c r="D94" s="269">
        <v>100024581</v>
      </c>
      <c r="E94" s="269">
        <v>19291</v>
      </c>
      <c r="F94" s="269">
        <v>100032344</v>
      </c>
      <c r="G94" s="269">
        <v>18663</v>
      </c>
      <c r="H94" s="269">
        <v>100024597</v>
      </c>
      <c r="I94" s="269">
        <v>23918</v>
      </c>
      <c r="J94" s="269">
        <v>100032002</v>
      </c>
      <c r="K94" s="269">
        <v>26601</v>
      </c>
      <c r="L94" s="149">
        <v>100023604</v>
      </c>
      <c r="M94" s="98">
        <f t="shared" si="60"/>
        <v>13281</v>
      </c>
      <c r="N94" s="150">
        <f t="shared" si="61"/>
        <v>0</v>
      </c>
      <c r="O94" s="98">
        <f t="shared" si="62"/>
        <v>19291</v>
      </c>
      <c r="P94" s="150">
        <f t="shared" si="63"/>
        <v>0</v>
      </c>
      <c r="Q94" s="98">
        <f t="shared" si="64"/>
        <v>18663</v>
      </c>
      <c r="R94" s="150">
        <f t="shared" si="65"/>
        <v>0</v>
      </c>
      <c r="S94" s="98">
        <f t="shared" si="66"/>
        <v>23918</v>
      </c>
      <c r="T94" s="150">
        <f t="shared" si="67"/>
        <v>0</v>
      </c>
      <c r="U94" s="98">
        <f t="shared" si="68"/>
        <v>26601</v>
      </c>
      <c r="V94" s="150">
        <f t="shared" si="69"/>
        <v>0</v>
      </c>
      <c r="W94" s="117"/>
    </row>
    <row r="95" spans="1:23" s="13" customFormat="1" ht="30" customHeight="1" thickBot="1" x14ac:dyDescent="0.3">
      <c r="A95" s="347"/>
      <c r="B95" s="148">
        <v>600</v>
      </c>
      <c r="C95" s="70">
        <v>14890</v>
      </c>
      <c r="D95" s="70">
        <v>100024582</v>
      </c>
      <c r="E95" s="70">
        <v>21614</v>
      </c>
      <c r="F95" s="70">
        <v>100031115</v>
      </c>
      <c r="G95" s="70">
        <v>20899</v>
      </c>
      <c r="H95" s="70">
        <v>100024598</v>
      </c>
      <c r="I95" s="70">
        <v>26783</v>
      </c>
      <c r="J95" s="70">
        <v>100032003</v>
      </c>
      <c r="K95" s="70">
        <v>31885</v>
      </c>
      <c r="L95" s="149">
        <v>100023605</v>
      </c>
      <c r="M95" s="98">
        <f t="shared" si="60"/>
        <v>14890</v>
      </c>
      <c r="N95" s="150">
        <f t="shared" si="61"/>
        <v>0</v>
      </c>
      <c r="O95" s="98">
        <f t="shared" si="62"/>
        <v>21614</v>
      </c>
      <c r="P95" s="150">
        <f t="shared" si="63"/>
        <v>0</v>
      </c>
      <c r="Q95" s="98">
        <f t="shared" si="64"/>
        <v>20899</v>
      </c>
      <c r="R95" s="150">
        <f t="shared" si="65"/>
        <v>0</v>
      </c>
      <c r="S95" s="98">
        <f t="shared" si="66"/>
        <v>26783</v>
      </c>
      <c r="T95" s="150">
        <f t="shared" si="67"/>
        <v>0</v>
      </c>
      <c r="U95" s="98">
        <f t="shared" si="68"/>
        <v>31885</v>
      </c>
      <c r="V95" s="150">
        <f t="shared" si="69"/>
        <v>0</v>
      </c>
      <c r="W95" s="117"/>
    </row>
    <row r="96" spans="1:23" s="13" customFormat="1" ht="30" customHeight="1" thickBot="1" x14ac:dyDescent="0.3">
      <c r="A96" s="347"/>
      <c r="B96" s="151">
        <v>700</v>
      </c>
      <c r="C96" s="269">
        <v>16480</v>
      </c>
      <c r="D96" s="269">
        <v>100024583</v>
      </c>
      <c r="E96" s="269">
        <v>23917</v>
      </c>
      <c r="F96" s="269">
        <v>100031967</v>
      </c>
      <c r="G96" s="269">
        <v>23345</v>
      </c>
      <c r="H96" s="269">
        <v>100024599</v>
      </c>
      <c r="I96" s="269">
        <v>29651</v>
      </c>
      <c r="J96" s="269">
        <v>100032004</v>
      </c>
      <c r="K96" s="269">
        <v>37593</v>
      </c>
      <c r="L96" s="149">
        <v>100023606</v>
      </c>
      <c r="M96" s="98">
        <f t="shared" si="60"/>
        <v>16480</v>
      </c>
      <c r="N96" s="150">
        <f t="shared" si="61"/>
        <v>0</v>
      </c>
      <c r="O96" s="98">
        <f t="shared" si="62"/>
        <v>23917</v>
      </c>
      <c r="P96" s="150">
        <f t="shared" si="63"/>
        <v>0</v>
      </c>
      <c r="Q96" s="98">
        <f t="shared" si="64"/>
        <v>23345</v>
      </c>
      <c r="R96" s="150">
        <f t="shared" si="65"/>
        <v>0</v>
      </c>
      <c r="S96" s="98">
        <f t="shared" si="66"/>
        <v>29651</v>
      </c>
      <c r="T96" s="150">
        <f t="shared" si="67"/>
        <v>0</v>
      </c>
      <c r="U96" s="98">
        <f t="shared" si="68"/>
        <v>37593</v>
      </c>
      <c r="V96" s="150">
        <f t="shared" si="69"/>
        <v>0</v>
      </c>
      <c r="W96" s="117"/>
    </row>
    <row r="97" spans="1:23" s="13" customFormat="1" ht="30" customHeight="1" thickBot="1" x14ac:dyDescent="0.3">
      <c r="A97" s="347"/>
      <c r="B97" s="148">
        <v>800</v>
      </c>
      <c r="C97" s="70">
        <v>18077</v>
      </c>
      <c r="D97" s="70">
        <v>100024584</v>
      </c>
      <c r="E97" s="70">
        <v>26230</v>
      </c>
      <c r="F97" s="70">
        <v>100031968</v>
      </c>
      <c r="G97" s="70">
        <v>25362</v>
      </c>
      <c r="H97" s="70">
        <v>100024600</v>
      </c>
      <c r="I97" s="70">
        <v>32525</v>
      </c>
      <c r="J97" s="70">
        <v>100032005</v>
      </c>
      <c r="K97" s="70">
        <v>42376</v>
      </c>
      <c r="L97" s="149">
        <v>100023607</v>
      </c>
      <c r="M97" s="98">
        <f t="shared" si="60"/>
        <v>18077</v>
      </c>
      <c r="N97" s="150">
        <f t="shared" si="61"/>
        <v>0</v>
      </c>
      <c r="O97" s="98">
        <f t="shared" si="62"/>
        <v>26230</v>
      </c>
      <c r="P97" s="150">
        <f t="shared" si="63"/>
        <v>0</v>
      </c>
      <c r="Q97" s="98">
        <f t="shared" si="64"/>
        <v>25362</v>
      </c>
      <c r="R97" s="150">
        <f t="shared" si="65"/>
        <v>0</v>
      </c>
      <c r="S97" s="98">
        <f t="shared" si="66"/>
        <v>32525</v>
      </c>
      <c r="T97" s="150">
        <f t="shared" si="67"/>
        <v>0</v>
      </c>
      <c r="U97" s="98">
        <f t="shared" si="68"/>
        <v>42376</v>
      </c>
      <c r="V97" s="150">
        <f t="shared" si="69"/>
        <v>0</v>
      </c>
      <c r="W97" s="117"/>
    </row>
    <row r="98" spans="1:23" s="13" customFormat="1" ht="30" customHeight="1" thickBot="1" x14ac:dyDescent="0.3">
      <c r="A98" s="347"/>
      <c r="B98" s="151">
        <v>900</v>
      </c>
      <c r="C98" s="269">
        <v>19677</v>
      </c>
      <c r="D98" s="269">
        <v>100024585</v>
      </c>
      <c r="E98" s="269">
        <v>28544</v>
      </c>
      <c r="F98" s="269">
        <v>100031969</v>
      </c>
      <c r="G98" s="269">
        <v>28870</v>
      </c>
      <c r="H98" s="269">
        <v>100024601</v>
      </c>
      <c r="I98" s="269">
        <v>35390</v>
      </c>
      <c r="J98" s="269">
        <v>100032007</v>
      </c>
      <c r="K98" s="269">
        <v>47069</v>
      </c>
      <c r="L98" s="149">
        <v>100023608</v>
      </c>
      <c r="M98" s="98">
        <f t="shared" si="60"/>
        <v>19677</v>
      </c>
      <c r="N98" s="150">
        <f t="shared" si="61"/>
        <v>0</v>
      </c>
      <c r="O98" s="98">
        <f t="shared" si="62"/>
        <v>28544</v>
      </c>
      <c r="P98" s="150">
        <f t="shared" si="63"/>
        <v>0</v>
      </c>
      <c r="Q98" s="98">
        <f t="shared" si="64"/>
        <v>28870</v>
      </c>
      <c r="R98" s="150">
        <f t="shared" si="65"/>
        <v>0</v>
      </c>
      <c r="S98" s="98">
        <f t="shared" si="66"/>
        <v>35390</v>
      </c>
      <c r="T98" s="150">
        <f t="shared" si="67"/>
        <v>0</v>
      </c>
      <c r="U98" s="98">
        <f t="shared" si="68"/>
        <v>47069</v>
      </c>
      <c r="V98" s="150">
        <f t="shared" si="69"/>
        <v>0</v>
      </c>
      <c r="W98" s="117"/>
    </row>
    <row r="99" spans="1:23" s="13" customFormat="1" ht="30" customHeight="1" thickBot="1" x14ac:dyDescent="0.3">
      <c r="A99" s="347"/>
      <c r="B99" s="148">
        <v>1000</v>
      </c>
      <c r="C99" s="70">
        <v>21266</v>
      </c>
      <c r="D99" s="70">
        <v>100024570</v>
      </c>
      <c r="E99" s="70">
        <v>30855</v>
      </c>
      <c r="F99" s="70">
        <v>100031810</v>
      </c>
      <c r="G99" s="70">
        <v>31197</v>
      </c>
      <c r="H99" s="70">
        <v>100024586</v>
      </c>
      <c r="I99" s="70">
        <v>38256</v>
      </c>
      <c r="J99" s="70">
        <v>100031928</v>
      </c>
      <c r="K99" s="70">
        <v>52775</v>
      </c>
      <c r="L99" s="149">
        <v>100023590</v>
      </c>
      <c r="M99" s="98">
        <f t="shared" si="60"/>
        <v>21266</v>
      </c>
      <c r="N99" s="150">
        <f t="shared" si="61"/>
        <v>0</v>
      </c>
      <c r="O99" s="98">
        <f t="shared" si="62"/>
        <v>30855</v>
      </c>
      <c r="P99" s="150">
        <f t="shared" si="63"/>
        <v>0</v>
      </c>
      <c r="Q99" s="98">
        <f t="shared" si="64"/>
        <v>31197</v>
      </c>
      <c r="R99" s="150">
        <f t="shared" si="65"/>
        <v>0</v>
      </c>
      <c r="S99" s="98">
        <f t="shared" si="66"/>
        <v>38256</v>
      </c>
      <c r="T99" s="150">
        <f t="shared" si="67"/>
        <v>0</v>
      </c>
      <c r="U99" s="98">
        <f t="shared" si="68"/>
        <v>52775</v>
      </c>
      <c r="V99" s="150">
        <f t="shared" si="69"/>
        <v>0</v>
      </c>
      <c r="W99" s="117"/>
    </row>
    <row r="100" spans="1:23" s="13" customFormat="1" ht="30" customHeight="1" thickBot="1" x14ac:dyDescent="0.3">
      <c r="A100" s="347"/>
      <c r="B100" s="151">
        <v>1100</v>
      </c>
      <c r="C100" s="269">
        <v>22856</v>
      </c>
      <c r="D100" s="269">
        <v>100024571</v>
      </c>
      <c r="E100" s="269">
        <v>33178</v>
      </c>
      <c r="F100" s="269">
        <v>100031970</v>
      </c>
      <c r="G100" s="269">
        <v>34992</v>
      </c>
      <c r="H100" s="269">
        <v>100024587</v>
      </c>
      <c r="I100" s="269">
        <v>41138</v>
      </c>
      <c r="J100" s="269">
        <v>100031924</v>
      </c>
      <c r="K100" s="269">
        <v>57725</v>
      </c>
      <c r="L100" s="149">
        <v>100023591</v>
      </c>
      <c r="M100" s="98">
        <f t="shared" si="60"/>
        <v>22856</v>
      </c>
      <c r="N100" s="150">
        <f t="shared" si="61"/>
        <v>0</v>
      </c>
      <c r="O100" s="98">
        <f t="shared" si="62"/>
        <v>33178</v>
      </c>
      <c r="P100" s="150">
        <f t="shared" si="63"/>
        <v>0</v>
      </c>
      <c r="Q100" s="98">
        <f t="shared" si="64"/>
        <v>34992</v>
      </c>
      <c r="R100" s="150">
        <f t="shared" si="65"/>
        <v>0</v>
      </c>
      <c r="S100" s="98">
        <f t="shared" si="66"/>
        <v>41138</v>
      </c>
      <c r="T100" s="150">
        <f t="shared" si="67"/>
        <v>0</v>
      </c>
      <c r="U100" s="98">
        <f t="shared" si="68"/>
        <v>57725</v>
      </c>
      <c r="V100" s="150">
        <f t="shared" si="69"/>
        <v>0</v>
      </c>
      <c r="W100" s="117"/>
    </row>
    <row r="101" spans="1:23" s="13" customFormat="1" ht="30" customHeight="1" thickBot="1" x14ac:dyDescent="0.3">
      <c r="A101" s="347"/>
      <c r="B101" s="148">
        <v>1200</v>
      </c>
      <c r="C101" s="70">
        <v>24444</v>
      </c>
      <c r="D101" s="70">
        <v>100024572</v>
      </c>
      <c r="E101" s="70">
        <v>35490</v>
      </c>
      <c r="F101" s="70">
        <v>100031975</v>
      </c>
      <c r="G101" s="70">
        <v>37341</v>
      </c>
      <c r="H101" s="70">
        <v>100024588</v>
      </c>
      <c r="I101" s="70">
        <v>46003</v>
      </c>
      <c r="J101" s="70">
        <v>100031971</v>
      </c>
      <c r="K101" s="70">
        <v>63266</v>
      </c>
      <c r="L101" s="149">
        <v>100023592</v>
      </c>
      <c r="M101" s="98">
        <f t="shared" si="60"/>
        <v>24444</v>
      </c>
      <c r="N101" s="150">
        <f t="shared" si="61"/>
        <v>0</v>
      </c>
      <c r="O101" s="98">
        <f t="shared" si="62"/>
        <v>35490</v>
      </c>
      <c r="P101" s="150">
        <f t="shared" si="63"/>
        <v>0</v>
      </c>
      <c r="Q101" s="98">
        <f t="shared" si="64"/>
        <v>37341</v>
      </c>
      <c r="R101" s="150">
        <f t="shared" si="65"/>
        <v>0</v>
      </c>
      <c r="S101" s="98">
        <f t="shared" si="66"/>
        <v>46003</v>
      </c>
      <c r="T101" s="150">
        <f t="shared" si="67"/>
        <v>0</v>
      </c>
      <c r="U101" s="98">
        <f t="shared" si="68"/>
        <v>63266</v>
      </c>
      <c r="V101" s="150">
        <f t="shared" si="69"/>
        <v>0</v>
      </c>
      <c r="W101" s="117"/>
    </row>
    <row r="102" spans="1:23" s="13" customFormat="1" ht="30" customHeight="1" thickBot="1" x14ac:dyDescent="0.3">
      <c r="A102" s="347"/>
      <c r="B102" s="151">
        <v>1400</v>
      </c>
      <c r="C102" s="269">
        <v>27642</v>
      </c>
      <c r="D102" s="269">
        <v>100024573</v>
      </c>
      <c r="E102" s="269">
        <v>40116</v>
      </c>
      <c r="F102" s="269">
        <v>100031978</v>
      </c>
      <c r="G102" s="269">
        <v>42218</v>
      </c>
      <c r="H102" s="269">
        <v>100024589</v>
      </c>
      <c r="I102" s="269">
        <v>52004</v>
      </c>
      <c r="J102" s="269">
        <v>100032010</v>
      </c>
      <c r="K102" s="269">
        <v>73750</v>
      </c>
      <c r="L102" s="149">
        <v>100023594</v>
      </c>
      <c r="M102" s="98">
        <f t="shared" si="60"/>
        <v>27642</v>
      </c>
      <c r="N102" s="150">
        <f t="shared" si="61"/>
        <v>0</v>
      </c>
      <c r="O102" s="98">
        <f t="shared" si="62"/>
        <v>40116</v>
      </c>
      <c r="P102" s="150">
        <f t="shared" si="63"/>
        <v>0</v>
      </c>
      <c r="Q102" s="98">
        <f t="shared" si="64"/>
        <v>42218</v>
      </c>
      <c r="R102" s="150">
        <f t="shared" si="65"/>
        <v>0</v>
      </c>
      <c r="S102" s="98">
        <f t="shared" si="66"/>
        <v>52004</v>
      </c>
      <c r="T102" s="150">
        <f t="shared" si="67"/>
        <v>0</v>
      </c>
      <c r="U102" s="98">
        <f t="shared" si="68"/>
        <v>73750</v>
      </c>
      <c r="V102" s="150">
        <f t="shared" si="69"/>
        <v>0</v>
      </c>
      <c r="W102" s="117"/>
    </row>
    <row r="103" spans="1:23" s="13" customFormat="1" ht="30" customHeight="1" thickBot="1" x14ac:dyDescent="0.3">
      <c r="A103" s="347"/>
      <c r="B103" s="148">
        <v>1600</v>
      </c>
      <c r="C103" s="70">
        <v>30830</v>
      </c>
      <c r="D103" s="70">
        <v>100024574</v>
      </c>
      <c r="E103" s="70">
        <v>44752</v>
      </c>
      <c r="F103" s="70">
        <v>100031981</v>
      </c>
      <c r="G103" s="70">
        <v>47090</v>
      </c>
      <c r="H103" s="70">
        <v>100024590</v>
      </c>
      <c r="I103" s="70">
        <v>57995</v>
      </c>
      <c r="J103" s="70">
        <v>100032012</v>
      </c>
      <c r="K103" s="70">
        <v>83989</v>
      </c>
      <c r="L103" s="149">
        <v>100023596</v>
      </c>
      <c r="M103" s="98">
        <f t="shared" si="60"/>
        <v>30830</v>
      </c>
      <c r="N103" s="150">
        <f t="shared" si="61"/>
        <v>0</v>
      </c>
      <c r="O103" s="98">
        <f t="shared" si="62"/>
        <v>44752</v>
      </c>
      <c r="P103" s="150">
        <f t="shared" si="63"/>
        <v>0</v>
      </c>
      <c r="Q103" s="98">
        <f t="shared" si="64"/>
        <v>47090</v>
      </c>
      <c r="R103" s="150">
        <f t="shared" si="65"/>
        <v>0</v>
      </c>
      <c r="S103" s="98">
        <f t="shared" si="66"/>
        <v>57995</v>
      </c>
      <c r="T103" s="150">
        <f t="shared" si="67"/>
        <v>0</v>
      </c>
      <c r="U103" s="98">
        <f t="shared" si="68"/>
        <v>83989</v>
      </c>
      <c r="V103" s="150">
        <f t="shared" si="69"/>
        <v>0</v>
      </c>
      <c r="W103" s="117"/>
    </row>
    <row r="104" spans="1:23" s="13" customFormat="1" ht="30" customHeight="1" thickBot="1" x14ac:dyDescent="0.3">
      <c r="A104" s="347"/>
      <c r="B104" s="151">
        <v>1800</v>
      </c>
      <c r="C104" s="269">
        <v>34017</v>
      </c>
      <c r="D104" s="269">
        <v>100024575</v>
      </c>
      <c r="E104" s="269">
        <v>49377</v>
      </c>
      <c r="F104" s="269">
        <v>100031983</v>
      </c>
      <c r="G104" s="269">
        <v>52089</v>
      </c>
      <c r="H104" s="269">
        <v>100024591</v>
      </c>
      <c r="I104" s="269">
        <v>63996</v>
      </c>
      <c r="J104" s="269">
        <v>100032014</v>
      </c>
      <c r="K104" s="269">
        <v>101772</v>
      </c>
      <c r="L104" s="149">
        <v>100023598</v>
      </c>
      <c r="M104" s="98">
        <f t="shared" si="60"/>
        <v>34017</v>
      </c>
      <c r="N104" s="150">
        <f t="shared" si="61"/>
        <v>0</v>
      </c>
      <c r="O104" s="98">
        <f t="shared" si="62"/>
        <v>49377</v>
      </c>
      <c r="P104" s="150">
        <f t="shared" si="63"/>
        <v>0</v>
      </c>
      <c r="Q104" s="98">
        <f t="shared" si="64"/>
        <v>52089</v>
      </c>
      <c r="R104" s="150">
        <f t="shared" si="65"/>
        <v>0</v>
      </c>
      <c r="S104" s="98">
        <f t="shared" si="66"/>
        <v>63996</v>
      </c>
      <c r="T104" s="150">
        <f t="shared" si="67"/>
        <v>0</v>
      </c>
      <c r="U104" s="98">
        <f t="shared" si="68"/>
        <v>101772</v>
      </c>
      <c r="V104" s="150">
        <f t="shared" si="69"/>
        <v>0</v>
      </c>
      <c r="W104" s="117"/>
    </row>
    <row r="105" spans="1:23" s="13" customFormat="1" ht="30" customHeight="1" thickBot="1" x14ac:dyDescent="0.3">
      <c r="A105" s="347"/>
      <c r="B105" s="148">
        <v>2000</v>
      </c>
      <c r="C105" s="70">
        <v>37206</v>
      </c>
      <c r="D105" s="70">
        <v>100024576</v>
      </c>
      <c r="E105" s="70">
        <v>54004</v>
      </c>
      <c r="F105" s="70">
        <v>100031986</v>
      </c>
      <c r="G105" s="70">
        <v>56967</v>
      </c>
      <c r="H105" s="70">
        <v>100024592</v>
      </c>
      <c r="I105" s="70">
        <v>70004</v>
      </c>
      <c r="J105" s="70">
        <v>100032016</v>
      </c>
      <c r="K105" s="70">
        <v>114614</v>
      </c>
      <c r="L105" s="149">
        <v>100032614</v>
      </c>
      <c r="M105" s="98">
        <f t="shared" si="60"/>
        <v>37206</v>
      </c>
      <c r="N105" s="150">
        <f t="shared" si="61"/>
        <v>0</v>
      </c>
      <c r="O105" s="98">
        <f t="shared" si="62"/>
        <v>54004</v>
      </c>
      <c r="P105" s="150">
        <f t="shared" si="63"/>
        <v>0</v>
      </c>
      <c r="Q105" s="98">
        <f t="shared" si="64"/>
        <v>56967</v>
      </c>
      <c r="R105" s="150">
        <f t="shared" si="65"/>
        <v>0</v>
      </c>
      <c r="S105" s="98">
        <f t="shared" si="66"/>
        <v>70004</v>
      </c>
      <c r="T105" s="150">
        <f t="shared" si="67"/>
        <v>0</v>
      </c>
      <c r="U105" s="98">
        <f t="shared" si="68"/>
        <v>114614</v>
      </c>
      <c r="V105" s="150">
        <f t="shared" si="69"/>
        <v>0</v>
      </c>
      <c r="W105" s="117"/>
    </row>
    <row r="106" spans="1:23" s="13" customFormat="1" ht="18.600000000000001" thickBot="1" x14ac:dyDescent="0.3">
      <c r="A106" s="271"/>
      <c r="B106" s="271"/>
      <c r="C106" s="271"/>
      <c r="D106" s="271"/>
      <c r="E106" s="271"/>
      <c r="F106" s="271"/>
      <c r="G106" s="271"/>
      <c r="H106" s="271"/>
      <c r="I106" s="271"/>
      <c r="J106" s="271"/>
      <c r="K106" s="271"/>
      <c r="M106" s="154"/>
      <c r="N106" s="155"/>
      <c r="O106" s="154"/>
      <c r="P106" s="155"/>
      <c r="Q106" s="154"/>
      <c r="R106" s="155"/>
      <c r="S106" s="154"/>
      <c r="T106" s="155"/>
      <c r="U106" s="154"/>
      <c r="V106" s="155"/>
      <c r="W106" s="271"/>
    </row>
    <row r="107" spans="1:23" s="146" customFormat="1" ht="22.95" customHeight="1" thickBot="1" x14ac:dyDescent="0.3">
      <c r="A107" s="273" t="s">
        <v>1492</v>
      </c>
      <c r="B107" s="346" t="s">
        <v>1491</v>
      </c>
      <c r="C107" s="343" t="s">
        <v>1809</v>
      </c>
      <c r="D107" s="343"/>
      <c r="E107" s="343"/>
      <c r="F107" s="343"/>
      <c r="G107" s="343"/>
      <c r="H107" s="343"/>
      <c r="I107" s="343"/>
      <c r="J107" s="343"/>
      <c r="K107" s="343"/>
      <c r="L107" s="343"/>
      <c r="M107" s="336" t="s">
        <v>1812</v>
      </c>
      <c r="N107" s="336" t="s">
        <v>43</v>
      </c>
      <c r="O107" s="336" t="s">
        <v>1813</v>
      </c>
      <c r="P107" s="336" t="s">
        <v>43</v>
      </c>
      <c r="Q107" s="336" t="s">
        <v>1814</v>
      </c>
      <c r="R107" s="336" t="s">
        <v>43</v>
      </c>
      <c r="S107" s="336" t="s">
        <v>1815</v>
      </c>
      <c r="T107" s="336" t="s">
        <v>43</v>
      </c>
      <c r="U107" s="336" t="s">
        <v>1816</v>
      </c>
      <c r="V107" s="336" t="s">
        <v>43</v>
      </c>
      <c r="W107" s="325" t="s">
        <v>44</v>
      </c>
    </row>
    <row r="108" spans="1:23" s="146" customFormat="1" ht="63.45" customHeight="1" thickBot="1" x14ac:dyDescent="0.3">
      <c r="A108" s="147" t="s">
        <v>1808</v>
      </c>
      <c r="B108" s="346"/>
      <c r="C108" s="147">
        <v>300</v>
      </c>
      <c r="D108" s="272" t="s">
        <v>247</v>
      </c>
      <c r="E108" s="147">
        <v>400</v>
      </c>
      <c r="F108" s="272" t="s">
        <v>247</v>
      </c>
      <c r="G108" s="147">
        <v>500</v>
      </c>
      <c r="H108" s="272" t="s">
        <v>247</v>
      </c>
      <c r="I108" s="147">
        <v>600</v>
      </c>
      <c r="J108" s="272" t="s">
        <v>247</v>
      </c>
      <c r="K108" s="147">
        <v>900</v>
      </c>
      <c r="L108" s="272" t="s">
        <v>247</v>
      </c>
      <c r="M108" s="336"/>
      <c r="N108" s="336"/>
      <c r="O108" s="336"/>
      <c r="P108" s="336"/>
      <c r="Q108" s="336"/>
      <c r="R108" s="336"/>
      <c r="S108" s="336"/>
      <c r="T108" s="336"/>
      <c r="U108" s="336"/>
      <c r="V108" s="336"/>
      <c r="W108" s="325"/>
    </row>
    <row r="109" spans="1:23" s="13" customFormat="1" ht="9" customHeight="1" thickBot="1" x14ac:dyDescent="0.3">
      <c r="A109" s="340"/>
      <c r="B109" s="341"/>
      <c r="C109" s="341"/>
      <c r="D109" s="341"/>
      <c r="E109" s="341"/>
      <c r="F109" s="341"/>
      <c r="G109" s="341"/>
      <c r="H109" s="341"/>
      <c r="I109" s="341"/>
      <c r="J109" s="341"/>
      <c r="K109" s="341"/>
      <c r="L109" s="341"/>
      <c r="M109" s="341"/>
      <c r="N109" s="341"/>
      <c r="O109" s="341"/>
      <c r="P109" s="341"/>
      <c r="Q109" s="341"/>
      <c r="R109" s="341"/>
      <c r="S109" s="341"/>
      <c r="T109" s="341"/>
      <c r="U109" s="341"/>
      <c r="V109" s="341"/>
      <c r="W109" s="342"/>
    </row>
    <row r="110" spans="1:23" s="13" customFormat="1" ht="30" customHeight="1" thickBot="1" x14ac:dyDescent="0.3">
      <c r="A110" s="337" t="s">
        <v>778</v>
      </c>
      <c r="B110" s="148">
        <v>400</v>
      </c>
      <c r="C110" s="70">
        <v>9931</v>
      </c>
      <c r="D110" s="70">
        <v>100026108</v>
      </c>
      <c r="E110" s="70">
        <v>10938</v>
      </c>
      <c r="F110" s="70">
        <v>100031224</v>
      </c>
      <c r="G110" s="70">
        <v>11132</v>
      </c>
      <c r="H110" s="70">
        <v>100026125</v>
      </c>
      <c r="I110" s="70">
        <v>12391</v>
      </c>
      <c r="J110" s="70">
        <v>100031241</v>
      </c>
      <c r="K110" s="70">
        <v>15606</v>
      </c>
      <c r="L110" s="149">
        <v>100025162</v>
      </c>
      <c r="M110" s="98">
        <f t="shared" ref="M110:M122" si="70">C110*(1-$M$4)</f>
        <v>9931</v>
      </c>
      <c r="N110" s="150">
        <f t="shared" ref="N110:N122" si="71">M110*W110</f>
        <v>0</v>
      </c>
      <c r="O110" s="98">
        <f t="shared" ref="O110:O122" si="72">E110*(1-$M$4)</f>
        <v>10938</v>
      </c>
      <c r="P110" s="150">
        <f t="shared" ref="P110:P122" si="73">O110*W110</f>
        <v>0</v>
      </c>
      <c r="Q110" s="98">
        <f t="shared" ref="Q110:Q122" si="74">G110*(1-$M$4)</f>
        <v>11132</v>
      </c>
      <c r="R110" s="150">
        <f t="shared" ref="R110:R122" si="75">Q110*W110</f>
        <v>0</v>
      </c>
      <c r="S110" s="98">
        <f t="shared" ref="S110:S122" si="76">I110*(1-$M$4)</f>
        <v>12391</v>
      </c>
      <c r="T110" s="150">
        <f t="shared" ref="T110:T122" si="77">S110*W110</f>
        <v>0</v>
      </c>
      <c r="U110" s="98">
        <f t="shared" ref="U110:U122" si="78">K110*(1-$M$4)</f>
        <v>15606</v>
      </c>
      <c r="V110" s="150">
        <f t="shared" ref="V110:V122" si="79">U110*W110</f>
        <v>0</v>
      </c>
      <c r="W110" s="117"/>
    </row>
    <row r="111" spans="1:23" s="13" customFormat="1" ht="30" customHeight="1" thickBot="1" x14ac:dyDescent="0.3">
      <c r="A111" s="338"/>
      <c r="B111" s="151">
        <v>500</v>
      </c>
      <c r="C111" s="269">
        <v>10734</v>
      </c>
      <c r="D111" s="269">
        <v>100026109</v>
      </c>
      <c r="E111" s="269">
        <v>11704</v>
      </c>
      <c r="F111" s="269">
        <v>100031225</v>
      </c>
      <c r="G111" s="269">
        <v>11683</v>
      </c>
      <c r="H111" s="269">
        <v>100026126</v>
      </c>
      <c r="I111" s="269">
        <v>13464</v>
      </c>
      <c r="J111" s="269">
        <v>100031242</v>
      </c>
      <c r="K111" s="269">
        <v>17189</v>
      </c>
      <c r="L111" s="149">
        <v>100025163</v>
      </c>
      <c r="M111" s="98">
        <f t="shared" si="70"/>
        <v>10734</v>
      </c>
      <c r="N111" s="150">
        <f t="shared" si="71"/>
        <v>0</v>
      </c>
      <c r="O111" s="98">
        <f t="shared" si="72"/>
        <v>11704</v>
      </c>
      <c r="P111" s="150">
        <f t="shared" si="73"/>
        <v>0</v>
      </c>
      <c r="Q111" s="98">
        <f t="shared" si="74"/>
        <v>11683</v>
      </c>
      <c r="R111" s="150">
        <f t="shared" si="75"/>
        <v>0</v>
      </c>
      <c r="S111" s="98">
        <f t="shared" si="76"/>
        <v>13464</v>
      </c>
      <c r="T111" s="150">
        <f t="shared" si="77"/>
        <v>0</v>
      </c>
      <c r="U111" s="98">
        <f t="shared" si="78"/>
        <v>17189</v>
      </c>
      <c r="V111" s="150">
        <f t="shared" si="79"/>
        <v>0</v>
      </c>
      <c r="W111" s="117"/>
    </row>
    <row r="112" spans="1:23" s="13" customFormat="1" ht="30" customHeight="1" thickBot="1" x14ac:dyDescent="0.3">
      <c r="A112" s="338"/>
      <c r="B112" s="148">
        <v>600</v>
      </c>
      <c r="C112" s="70">
        <v>11466</v>
      </c>
      <c r="D112" s="70">
        <v>100026110</v>
      </c>
      <c r="E112" s="70">
        <v>12698</v>
      </c>
      <c r="F112" s="70">
        <v>100031226</v>
      </c>
      <c r="G112" s="70">
        <v>12587</v>
      </c>
      <c r="H112" s="70">
        <v>100026127</v>
      </c>
      <c r="I112" s="70">
        <v>14456</v>
      </c>
      <c r="J112" s="70">
        <v>100031243</v>
      </c>
      <c r="K112" s="70">
        <v>18775</v>
      </c>
      <c r="L112" s="149">
        <v>100025164</v>
      </c>
      <c r="M112" s="98">
        <f t="shared" si="70"/>
        <v>11466</v>
      </c>
      <c r="N112" s="150">
        <f t="shared" si="71"/>
        <v>0</v>
      </c>
      <c r="O112" s="98">
        <f t="shared" si="72"/>
        <v>12698</v>
      </c>
      <c r="P112" s="150">
        <f t="shared" si="73"/>
        <v>0</v>
      </c>
      <c r="Q112" s="98">
        <f t="shared" si="74"/>
        <v>12587</v>
      </c>
      <c r="R112" s="150">
        <f t="shared" si="75"/>
        <v>0</v>
      </c>
      <c r="S112" s="98">
        <f t="shared" si="76"/>
        <v>14456</v>
      </c>
      <c r="T112" s="150">
        <f t="shared" si="77"/>
        <v>0</v>
      </c>
      <c r="U112" s="98">
        <f t="shared" si="78"/>
        <v>18775</v>
      </c>
      <c r="V112" s="150">
        <f t="shared" si="79"/>
        <v>0</v>
      </c>
      <c r="W112" s="117"/>
    </row>
    <row r="113" spans="1:23" s="13" customFormat="1" ht="30" customHeight="1" thickBot="1" x14ac:dyDescent="0.3">
      <c r="A113" s="338"/>
      <c r="B113" s="151">
        <v>700</v>
      </c>
      <c r="C113" s="269">
        <v>12267</v>
      </c>
      <c r="D113" s="269">
        <v>100026111</v>
      </c>
      <c r="E113" s="269">
        <v>13464</v>
      </c>
      <c r="F113" s="269">
        <v>100031227</v>
      </c>
      <c r="G113" s="269">
        <v>13421</v>
      </c>
      <c r="H113" s="269">
        <v>100026128</v>
      </c>
      <c r="I113" s="269">
        <v>15450</v>
      </c>
      <c r="J113" s="269">
        <v>100031244</v>
      </c>
      <c r="K113" s="269">
        <v>20360</v>
      </c>
      <c r="L113" s="149">
        <v>100025165</v>
      </c>
      <c r="M113" s="98">
        <f t="shared" si="70"/>
        <v>12267</v>
      </c>
      <c r="N113" s="150">
        <f t="shared" si="71"/>
        <v>0</v>
      </c>
      <c r="O113" s="98">
        <f t="shared" si="72"/>
        <v>13464</v>
      </c>
      <c r="P113" s="150">
        <f t="shared" si="73"/>
        <v>0</v>
      </c>
      <c r="Q113" s="98">
        <f t="shared" si="74"/>
        <v>13421</v>
      </c>
      <c r="R113" s="150">
        <f t="shared" si="75"/>
        <v>0</v>
      </c>
      <c r="S113" s="98">
        <f t="shared" si="76"/>
        <v>15450</v>
      </c>
      <c r="T113" s="150">
        <f t="shared" si="77"/>
        <v>0</v>
      </c>
      <c r="U113" s="98">
        <f t="shared" si="78"/>
        <v>20360</v>
      </c>
      <c r="V113" s="150">
        <f t="shared" si="79"/>
        <v>0</v>
      </c>
      <c r="W113" s="117"/>
    </row>
    <row r="114" spans="1:23" s="13" customFormat="1" ht="30" customHeight="1" thickBot="1" x14ac:dyDescent="0.3">
      <c r="A114" s="338"/>
      <c r="B114" s="148">
        <v>800</v>
      </c>
      <c r="C114" s="70">
        <v>13070</v>
      </c>
      <c r="D114" s="70">
        <v>100026112</v>
      </c>
      <c r="E114" s="70">
        <v>14302</v>
      </c>
      <c r="F114" s="70">
        <v>100031228</v>
      </c>
      <c r="G114" s="70">
        <v>14326</v>
      </c>
      <c r="H114" s="70">
        <v>100026129</v>
      </c>
      <c r="I114" s="70">
        <v>16599</v>
      </c>
      <c r="J114" s="70">
        <v>100031245</v>
      </c>
      <c r="K114" s="70">
        <v>21946</v>
      </c>
      <c r="L114" s="149">
        <v>100025166</v>
      </c>
      <c r="M114" s="98">
        <f t="shared" si="70"/>
        <v>13070</v>
      </c>
      <c r="N114" s="150">
        <f t="shared" si="71"/>
        <v>0</v>
      </c>
      <c r="O114" s="98">
        <f t="shared" si="72"/>
        <v>14302</v>
      </c>
      <c r="P114" s="150">
        <f t="shared" si="73"/>
        <v>0</v>
      </c>
      <c r="Q114" s="98">
        <f t="shared" si="74"/>
        <v>14326</v>
      </c>
      <c r="R114" s="150">
        <f t="shared" si="75"/>
        <v>0</v>
      </c>
      <c r="S114" s="98">
        <f t="shared" si="76"/>
        <v>16599</v>
      </c>
      <c r="T114" s="150">
        <f t="shared" si="77"/>
        <v>0</v>
      </c>
      <c r="U114" s="98">
        <f t="shared" si="78"/>
        <v>21946</v>
      </c>
      <c r="V114" s="150">
        <f t="shared" si="79"/>
        <v>0</v>
      </c>
      <c r="W114" s="117"/>
    </row>
    <row r="115" spans="1:23" s="13" customFormat="1" ht="30" customHeight="1" thickBot="1" x14ac:dyDescent="0.3">
      <c r="A115" s="338"/>
      <c r="B115" s="151">
        <v>900</v>
      </c>
      <c r="C115" s="269">
        <v>13799</v>
      </c>
      <c r="D115" s="269">
        <v>100026113</v>
      </c>
      <c r="E115" s="269">
        <v>15146</v>
      </c>
      <c r="F115" s="269">
        <v>100031229</v>
      </c>
      <c r="G115" s="269">
        <v>15089</v>
      </c>
      <c r="H115" s="269">
        <v>100026130</v>
      </c>
      <c r="I115" s="269">
        <v>17516</v>
      </c>
      <c r="J115" s="269">
        <v>100031246</v>
      </c>
      <c r="K115" s="269">
        <v>23529</v>
      </c>
      <c r="L115" s="149">
        <v>100025167</v>
      </c>
      <c r="M115" s="98">
        <f t="shared" si="70"/>
        <v>13799</v>
      </c>
      <c r="N115" s="150">
        <f t="shared" si="71"/>
        <v>0</v>
      </c>
      <c r="O115" s="98">
        <f t="shared" si="72"/>
        <v>15146</v>
      </c>
      <c r="P115" s="150">
        <f t="shared" si="73"/>
        <v>0</v>
      </c>
      <c r="Q115" s="98">
        <f t="shared" si="74"/>
        <v>15089</v>
      </c>
      <c r="R115" s="150">
        <f t="shared" si="75"/>
        <v>0</v>
      </c>
      <c r="S115" s="98">
        <f t="shared" si="76"/>
        <v>17516</v>
      </c>
      <c r="T115" s="150">
        <f t="shared" si="77"/>
        <v>0</v>
      </c>
      <c r="U115" s="98">
        <f t="shared" si="78"/>
        <v>23529</v>
      </c>
      <c r="V115" s="150">
        <f t="shared" si="79"/>
        <v>0</v>
      </c>
      <c r="W115" s="117"/>
    </row>
    <row r="116" spans="1:23" s="13" customFormat="1" ht="30" customHeight="1" thickBot="1" x14ac:dyDescent="0.3">
      <c r="A116" s="338"/>
      <c r="B116" s="148">
        <v>1000</v>
      </c>
      <c r="C116" s="70">
        <v>14602</v>
      </c>
      <c r="D116" s="70">
        <v>100026097</v>
      </c>
      <c r="E116" s="70">
        <v>16064</v>
      </c>
      <c r="F116" s="70">
        <v>100031213</v>
      </c>
      <c r="G116" s="70">
        <v>16131</v>
      </c>
      <c r="H116" s="70">
        <v>100026114</v>
      </c>
      <c r="I116" s="70">
        <v>18663</v>
      </c>
      <c r="J116" s="70">
        <v>100031230</v>
      </c>
      <c r="K116" s="70">
        <v>25197</v>
      </c>
      <c r="L116" s="149">
        <v>100025151</v>
      </c>
      <c r="M116" s="98">
        <f t="shared" si="70"/>
        <v>14602</v>
      </c>
      <c r="N116" s="150">
        <f t="shared" si="71"/>
        <v>0</v>
      </c>
      <c r="O116" s="98">
        <f t="shared" si="72"/>
        <v>16064</v>
      </c>
      <c r="P116" s="150">
        <f t="shared" si="73"/>
        <v>0</v>
      </c>
      <c r="Q116" s="98">
        <f t="shared" si="74"/>
        <v>16131</v>
      </c>
      <c r="R116" s="150">
        <f t="shared" si="75"/>
        <v>0</v>
      </c>
      <c r="S116" s="98">
        <f t="shared" si="76"/>
        <v>18663</v>
      </c>
      <c r="T116" s="150">
        <f t="shared" si="77"/>
        <v>0</v>
      </c>
      <c r="U116" s="98">
        <f t="shared" si="78"/>
        <v>25197</v>
      </c>
      <c r="V116" s="150">
        <f t="shared" si="79"/>
        <v>0</v>
      </c>
      <c r="W116" s="117"/>
    </row>
    <row r="117" spans="1:23" s="13" customFormat="1" ht="30" customHeight="1" thickBot="1" x14ac:dyDescent="0.3">
      <c r="A117" s="338"/>
      <c r="B117" s="151">
        <v>1100</v>
      </c>
      <c r="C117" s="269">
        <v>15331</v>
      </c>
      <c r="D117" s="269">
        <v>100026098</v>
      </c>
      <c r="E117" s="269">
        <v>16904</v>
      </c>
      <c r="F117" s="269">
        <v>100031214</v>
      </c>
      <c r="G117" s="269">
        <v>16827</v>
      </c>
      <c r="H117" s="269">
        <v>100026115</v>
      </c>
      <c r="I117" s="269">
        <v>19657</v>
      </c>
      <c r="J117" s="269">
        <v>100031231</v>
      </c>
      <c r="K117" s="269">
        <v>26782</v>
      </c>
      <c r="L117" s="149">
        <v>100025152</v>
      </c>
      <c r="M117" s="98">
        <f t="shared" si="70"/>
        <v>15331</v>
      </c>
      <c r="N117" s="150">
        <f t="shared" si="71"/>
        <v>0</v>
      </c>
      <c r="O117" s="98">
        <f t="shared" si="72"/>
        <v>16904</v>
      </c>
      <c r="P117" s="150">
        <f t="shared" si="73"/>
        <v>0</v>
      </c>
      <c r="Q117" s="98">
        <f t="shared" si="74"/>
        <v>16827</v>
      </c>
      <c r="R117" s="150">
        <f t="shared" si="75"/>
        <v>0</v>
      </c>
      <c r="S117" s="98">
        <f t="shared" si="76"/>
        <v>19657</v>
      </c>
      <c r="T117" s="150">
        <f t="shared" si="77"/>
        <v>0</v>
      </c>
      <c r="U117" s="98">
        <f t="shared" si="78"/>
        <v>26782</v>
      </c>
      <c r="V117" s="150">
        <f t="shared" si="79"/>
        <v>0</v>
      </c>
      <c r="W117" s="117"/>
    </row>
    <row r="118" spans="1:23" s="13" customFormat="1" ht="30" customHeight="1" thickBot="1" x14ac:dyDescent="0.3">
      <c r="A118" s="338"/>
      <c r="B118" s="148">
        <v>1200</v>
      </c>
      <c r="C118" s="70">
        <v>16282</v>
      </c>
      <c r="D118" s="70">
        <v>100026099</v>
      </c>
      <c r="E118" s="70">
        <v>17745</v>
      </c>
      <c r="F118" s="70">
        <v>100031215</v>
      </c>
      <c r="G118" s="70">
        <v>17732</v>
      </c>
      <c r="H118" s="70">
        <v>100026116</v>
      </c>
      <c r="I118" s="70">
        <v>20651</v>
      </c>
      <c r="J118" s="70">
        <v>100031232</v>
      </c>
      <c r="K118" s="70">
        <v>28367</v>
      </c>
      <c r="L118" s="149">
        <v>100025153</v>
      </c>
      <c r="M118" s="98">
        <f t="shared" si="70"/>
        <v>16282</v>
      </c>
      <c r="N118" s="150">
        <f t="shared" si="71"/>
        <v>0</v>
      </c>
      <c r="O118" s="98">
        <f t="shared" si="72"/>
        <v>17745</v>
      </c>
      <c r="P118" s="150">
        <f t="shared" si="73"/>
        <v>0</v>
      </c>
      <c r="Q118" s="98">
        <f t="shared" si="74"/>
        <v>17732</v>
      </c>
      <c r="R118" s="150">
        <f t="shared" si="75"/>
        <v>0</v>
      </c>
      <c r="S118" s="98">
        <f t="shared" si="76"/>
        <v>20651</v>
      </c>
      <c r="T118" s="150">
        <f t="shared" si="77"/>
        <v>0</v>
      </c>
      <c r="U118" s="98">
        <f t="shared" si="78"/>
        <v>28367</v>
      </c>
      <c r="V118" s="150">
        <f t="shared" si="79"/>
        <v>0</v>
      </c>
      <c r="W118" s="117"/>
    </row>
    <row r="119" spans="1:23" s="13" customFormat="1" ht="30" customHeight="1" thickBot="1" x14ac:dyDescent="0.3">
      <c r="A119" s="338"/>
      <c r="B119" s="151">
        <v>1400</v>
      </c>
      <c r="C119" s="269">
        <v>17815</v>
      </c>
      <c r="D119" s="269">
        <v>100026101</v>
      </c>
      <c r="E119" s="269">
        <v>19504</v>
      </c>
      <c r="F119" s="269">
        <v>100031217</v>
      </c>
      <c r="G119" s="269">
        <v>19849</v>
      </c>
      <c r="H119" s="269">
        <v>100026118</v>
      </c>
      <c r="I119" s="269">
        <v>23453</v>
      </c>
      <c r="J119" s="269">
        <v>100031234</v>
      </c>
      <c r="K119" s="269">
        <v>32768</v>
      </c>
      <c r="L119" s="149">
        <v>100025155</v>
      </c>
      <c r="M119" s="98">
        <f t="shared" si="70"/>
        <v>17815</v>
      </c>
      <c r="N119" s="150">
        <f t="shared" si="71"/>
        <v>0</v>
      </c>
      <c r="O119" s="98">
        <f t="shared" si="72"/>
        <v>19504</v>
      </c>
      <c r="P119" s="150">
        <f t="shared" si="73"/>
        <v>0</v>
      </c>
      <c r="Q119" s="98">
        <f t="shared" si="74"/>
        <v>19849</v>
      </c>
      <c r="R119" s="150">
        <f t="shared" si="75"/>
        <v>0</v>
      </c>
      <c r="S119" s="98">
        <f t="shared" si="76"/>
        <v>23453</v>
      </c>
      <c r="T119" s="150">
        <f t="shared" si="77"/>
        <v>0</v>
      </c>
      <c r="U119" s="98">
        <f t="shared" si="78"/>
        <v>32768</v>
      </c>
      <c r="V119" s="150">
        <f t="shared" si="79"/>
        <v>0</v>
      </c>
      <c r="W119" s="117"/>
    </row>
    <row r="120" spans="1:23" s="13" customFormat="1" ht="30" customHeight="1" thickBot="1" x14ac:dyDescent="0.3">
      <c r="A120" s="338"/>
      <c r="B120" s="148">
        <v>1600</v>
      </c>
      <c r="C120" s="70">
        <v>19202</v>
      </c>
      <c r="D120" s="70">
        <v>100026103</v>
      </c>
      <c r="E120" s="70">
        <v>21264</v>
      </c>
      <c r="F120" s="70">
        <v>100031219</v>
      </c>
      <c r="G120" s="70">
        <v>21693</v>
      </c>
      <c r="H120" s="70">
        <v>100026120</v>
      </c>
      <c r="I120" s="70">
        <v>25664</v>
      </c>
      <c r="J120" s="70">
        <v>100031236</v>
      </c>
      <c r="K120" s="70">
        <v>37188</v>
      </c>
      <c r="L120" s="149">
        <v>100025157</v>
      </c>
      <c r="M120" s="98">
        <f t="shared" si="70"/>
        <v>19202</v>
      </c>
      <c r="N120" s="150">
        <f t="shared" si="71"/>
        <v>0</v>
      </c>
      <c r="O120" s="98">
        <f t="shared" si="72"/>
        <v>21264</v>
      </c>
      <c r="P120" s="150">
        <f t="shared" si="73"/>
        <v>0</v>
      </c>
      <c r="Q120" s="98">
        <f t="shared" si="74"/>
        <v>21693</v>
      </c>
      <c r="R120" s="150">
        <f t="shared" si="75"/>
        <v>0</v>
      </c>
      <c r="S120" s="98">
        <f t="shared" si="76"/>
        <v>25664</v>
      </c>
      <c r="T120" s="150">
        <f t="shared" si="77"/>
        <v>0</v>
      </c>
      <c r="U120" s="98">
        <f t="shared" si="78"/>
        <v>37188</v>
      </c>
      <c r="V120" s="150">
        <f t="shared" si="79"/>
        <v>0</v>
      </c>
      <c r="W120" s="117"/>
    </row>
    <row r="121" spans="1:23" s="13" customFormat="1" ht="30" customHeight="1" thickBot="1" x14ac:dyDescent="0.3">
      <c r="A121" s="338"/>
      <c r="B121" s="151">
        <v>1800</v>
      </c>
      <c r="C121" s="269">
        <v>20955</v>
      </c>
      <c r="D121" s="269">
        <v>100026105</v>
      </c>
      <c r="E121" s="269">
        <v>22868</v>
      </c>
      <c r="F121" s="269">
        <v>100031221</v>
      </c>
      <c r="G121" s="269">
        <v>23911</v>
      </c>
      <c r="H121" s="269">
        <v>100026122</v>
      </c>
      <c r="I121" s="269">
        <v>28845</v>
      </c>
      <c r="J121" s="269">
        <v>100031238</v>
      </c>
      <c r="K121" s="269">
        <v>41814</v>
      </c>
      <c r="L121" s="149">
        <v>100025159</v>
      </c>
      <c r="M121" s="98">
        <f t="shared" si="70"/>
        <v>20955</v>
      </c>
      <c r="N121" s="150">
        <f t="shared" si="71"/>
        <v>0</v>
      </c>
      <c r="O121" s="98">
        <f t="shared" si="72"/>
        <v>22868</v>
      </c>
      <c r="P121" s="150">
        <f t="shared" si="73"/>
        <v>0</v>
      </c>
      <c r="Q121" s="98">
        <f t="shared" si="74"/>
        <v>23911</v>
      </c>
      <c r="R121" s="150">
        <f t="shared" si="75"/>
        <v>0</v>
      </c>
      <c r="S121" s="98">
        <f t="shared" si="76"/>
        <v>28845</v>
      </c>
      <c r="T121" s="150">
        <f t="shared" si="77"/>
        <v>0</v>
      </c>
      <c r="U121" s="98">
        <f t="shared" si="78"/>
        <v>41814</v>
      </c>
      <c r="V121" s="150">
        <f t="shared" si="79"/>
        <v>0</v>
      </c>
      <c r="W121" s="117"/>
    </row>
    <row r="122" spans="1:23" s="13" customFormat="1" ht="30" customHeight="1" thickBot="1" x14ac:dyDescent="0.3">
      <c r="A122" s="339"/>
      <c r="B122" s="148">
        <v>2000</v>
      </c>
      <c r="C122" s="70">
        <v>22487</v>
      </c>
      <c r="D122" s="70">
        <v>100026107</v>
      </c>
      <c r="E122" s="70">
        <v>24703</v>
      </c>
      <c r="F122" s="70">
        <v>100031223</v>
      </c>
      <c r="G122" s="70">
        <v>27240</v>
      </c>
      <c r="H122" s="70">
        <v>100026124</v>
      </c>
      <c r="I122" s="70">
        <v>32852</v>
      </c>
      <c r="J122" s="70">
        <v>100031240</v>
      </c>
      <c r="K122" s="70">
        <v>47338</v>
      </c>
      <c r="L122" s="149">
        <v>100025161</v>
      </c>
      <c r="M122" s="98">
        <f t="shared" si="70"/>
        <v>22487</v>
      </c>
      <c r="N122" s="150">
        <f t="shared" si="71"/>
        <v>0</v>
      </c>
      <c r="O122" s="98">
        <f t="shared" si="72"/>
        <v>24703</v>
      </c>
      <c r="P122" s="150">
        <f t="shared" si="73"/>
        <v>0</v>
      </c>
      <c r="Q122" s="98">
        <f t="shared" si="74"/>
        <v>27240</v>
      </c>
      <c r="R122" s="150">
        <f t="shared" si="75"/>
        <v>0</v>
      </c>
      <c r="S122" s="98">
        <f t="shared" si="76"/>
        <v>32852</v>
      </c>
      <c r="T122" s="150">
        <f t="shared" si="77"/>
        <v>0</v>
      </c>
      <c r="U122" s="98">
        <f t="shared" si="78"/>
        <v>47338</v>
      </c>
      <c r="V122" s="150">
        <f t="shared" si="79"/>
        <v>0</v>
      </c>
      <c r="W122" s="117"/>
    </row>
    <row r="123" spans="1:23" s="13" customFormat="1" ht="9" customHeight="1" thickBot="1" x14ac:dyDescent="0.3">
      <c r="A123" s="340"/>
      <c r="B123" s="341"/>
      <c r="C123" s="341"/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1"/>
      <c r="O123" s="341"/>
      <c r="P123" s="341"/>
      <c r="Q123" s="341"/>
      <c r="R123" s="341"/>
      <c r="S123" s="341"/>
      <c r="T123" s="341"/>
      <c r="U123" s="341"/>
      <c r="V123" s="341"/>
      <c r="W123" s="342"/>
    </row>
    <row r="124" spans="1:23" s="13" customFormat="1" ht="30" customHeight="1" thickBot="1" x14ac:dyDescent="0.3">
      <c r="A124" s="337" t="s">
        <v>779</v>
      </c>
      <c r="B124" s="148">
        <v>400</v>
      </c>
      <c r="C124" s="70">
        <v>12705</v>
      </c>
      <c r="D124" s="70">
        <v>100026185</v>
      </c>
      <c r="E124" s="70">
        <v>13915</v>
      </c>
      <c r="F124" s="70">
        <v>100031301</v>
      </c>
      <c r="G124" s="70">
        <v>14289</v>
      </c>
      <c r="H124" s="70">
        <v>100026205</v>
      </c>
      <c r="I124" s="70">
        <v>15606</v>
      </c>
      <c r="J124" s="70">
        <v>100031321</v>
      </c>
      <c r="K124" s="70">
        <v>19693</v>
      </c>
      <c r="L124" s="149">
        <v>100025202</v>
      </c>
      <c r="M124" s="98">
        <f t="shared" ref="M124:M136" si="80">C124*(1-$M$4)</f>
        <v>12705</v>
      </c>
      <c r="N124" s="150">
        <f t="shared" ref="N124:N136" si="81">M124*W124</f>
        <v>0</v>
      </c>
      <c r="O124" s="98">
        <f t="shared" ref="O124:O136" si="82">E124*(1-$M$4)</f>
        <v>13915</v>
      </c>
      <c r="P124" s="150">
        <f t="shared" ref="P124:P136" si="83">O124*W124</f>
        <v>0</v>
      </c>
      <c r="Q124" s="98">
        <f t="shared" ref="Q124:Q136" si="84">G124*(1-$M$4)</f>
        <v>14289</v>
      </c>
      <c r="R124" s="150">
        <f t="shared" ref="R124:R136" si="85">Q124*W124</f>
        <v>0</v>
      </c>
      <c r="S124" s="98">
        <f t="shared" ref="S124:S136" si="86">I124*(1-$M$4)</f>
        <v>15606</v>
      </c>
      <c r="T124" s="150">
        <f t="shared" ref="T124:T136" si="87">S124*W124</f>
        <v>0</v>
      </c>
      <c r="U124" s="98">
        <f t="shared" ref="U124:U136" si="88">K124*(1-$M$4)</f>
        <v>19693</v>
      </c>
      <c r="V124" s="150">
        <f t="shared" ref="V124:V136" si="89">U124*W124</f>
        <v>0</v>
      </c>
      <c r="W124" s="117"/>
    </row>
    <row r="125" spans="1:23" s="13" customFormat="1" ht="30" customHeight="1" thickBot="1" x14ac:dyDescent="0.3">
      <c r="A125" s="338"/>
      <c r="B125" s="151">
        <v>500</v>
      </c>
      <c r="C125" s="269">
        <v>13799</v>
      </c>
      <c r="D125" s="269">
        <v>100026186</v>
      </c>
      <c r="E125" s="269">
        <v>15327</v>
      </c>
      <c r="F125" s="269">
        <v>100031302</v>
      </c>
      <c r="G125" s="269">
        <v>15228</v>
      </c>
      <c r="H125" s="269">
        <v>100026206</v>
      </c>
      <c r="I125" s="269">
        <v>17210</v>
      </c>
      <c r="J125" s="269">
        <v>100031322</v>
      </c>
      <c r="K125" s="269">
        <v>22309</v>
      </c>
      <c r="L125" s="149">
        <v>100025203</v>
      </c>
      <c r="M125" s="98">
        <f t="shared" si="80"/>
        <v>13799</v>
      </c>
      <c r="N125" s="150">
        <f t="shared" si="81"/>
        <v>0</v>
      </c>
      <c r="O125" s="98">
        <f t="shared" si="82"/>
        <v>15327</v>
      </c>
      <c r="P125" s="150">
        <f t="shared" si="83"/>
        <v>0</v>
      </c>
      <c r="Q125" s="98">
        <f t="shared" si="84"/>
        <v>15228</v>
      </c>
      <c r="R125" s="150">
        <f t="shared" si="85"/>
        <v>0</v>
      </c>
      <c r="S125" s="98">
        <f t="shared" si="86"/>
        <v>17210</v>
      </c>
      <c r="T125" s="150">
        <f t="shared" si="87"/>
        <v>0</v>
      </c>
      <c r="U125" s="98">
        <f t="shared" si="88"/>
        <v>22309</v>
      </c>
      <c r="V125" s="150">
        <f t="shared" si="89"/>
        <v>0</v>
      </c>
      <c r="W125" s="117"/>
    </row>
    <row r="126" spans="1:23" s="13" customFormat="1" ht="30" customHeight="1" thickBot="1" x14ac:dyDescent="0.3">
      <c r="A126" s="338"/>
      <c r="B126" s="148">
        <v>600</v>
      </c>
      <c r="C126" s="70">
        <v>14895</v>
      </c>
      <c r="D126" s="70">
        <v>100026187</v>
      </c>
      <c r="E126" s="70">
        <v>16740</v>
      </c>
      <c r="F126" s="70">
        <v>100031303</v>
      </c>
      <c r="G126" s="70">
        <v>16304</v>
      </c>
      <c r="H126" s="70">
        <v>100026207</v>
      </c>
      <c r="I126" s="70">
        <v>18817</v>
      </c>
      <c r="J126" s="70">
        <v>100031323</v>
      </c>
      <c r="K126" s="70">
        <v>24515</v>
      </c>
      <c r="L126" s="149">
        <v>100025204</v>
      </c>
      <c r="M126" s="98">
        <f t="shared" si="80"/>
        <v>14895</v>
      </c>
      <c r="N126" s="150">
        <f t="shared" si="81"/>
        <v>0</v>
      </c>
      <c r="O126" s="98">
        <f t="shared" si="82"/>
        <v>16740</v>
      </c>
      <c r="P126" s="150">
        <f t="shared" si="83"/>
        <v>0</v>
      </c>
      <c r="Q126" s="98">
        <f t="shared" si="84"/>
        <v>16304</v>
      </c>
      <c r="R126" s="150">
        <f t="shared" si="85"/>
        <v>0</v>
      </c>
      <c r="S126" s="98">
        <f t="shared" si="86"/>
        <v>18817</v>
      </c>
      <c r="T126" s="150">
        <f t="shared" si="87"/>
        <v>0</v>
      </c>
      <c r="U126" s="98">
        <f t="shared" si="88"/>
        <v>24515</v>
      </c>
      <c r="V126" s="150">
        <f t="shared" si="89"/>
        <v>0</v>
      </c>
      <c r="W126" s="117"/>
    </row>
    <row r="127" spans="1:23" s="13" customFormat="1" ht="30" customHeight="1" thickBot="1" x14ac:dyDescent="0.3">
      <c r="A127" s="338"/>
      <c r="B127" s="151">
        <v>700</v>
      </c>
      <c r="C127" s="269">
        <v>16138</v>
      </c>
      <c r="D127" s="269">
        <v>100026188</v>
      </c>
      <c r="E127" s="269">
        <v>18154</v>
      </c>
      <c r="F127" s="269">
        <v>100031304</v>
      </c>
      <c r="G127" s="269">
        <v>17609</v>
      </c>
      <c r="H127" s="269">
        <v>100026208</v>
      </c>
      <c r="I127" s="269">
        <v>20269</v>
      </c>
      <c r="J127" s="269">
        <v>100031324</v>
      </c>
      <c r="K127" s="269">
        <v>26806</v>
      </c>
      <c r="L127" s="149">
        <v>100025205</v>
      </c>
      <c r="M127" s="98">
        <f t="shared" si="80"/>
        <v>16138</v>
      </c>
      <c r="N127" s="150">
        <f t="shared" si="81"/>
        <v>0</v>
      </c>
      <c r="O127" s="98">
        <f t="shared" si="82"/>
        <v>18154</v>
      </c>
      <c r="P127" s="150">
        <f t="shared" si="83"/>
        <v>0</v>
      </c>
      <c r="Q127" s="98">
        <f t="shared" si="84"/>
        <v>17609</v>
      </c>
      <c r="R127" s="150">
        <f t="shared" si="85"/>
        <v>0</v>
      </c>
      <c r="S127" s="98">
        <f t="shared" si="86"/>
        <v>20269</v>
      </c>
      <c r="T127" s="150">
        <f t="shared" si="87"/>
        <v>0</v>
      </c>
      <c r="U127" s="98">
        <f t="shared" si="88"/>
        <v>26806</v>
      </c>
      <c r="V127" s="150">
        <f t="shared" si="89"/>
        <v>0</v>
      </c>
      <c r="W127" s="117"/>
    </row>
    <row r="128" spans="1:23" s="13" customFormat="1" ht="30" customHeight="1" thickBot="1" x14ac:dyDescent="0.3">
      <c r="A128" s="338"/>
      <c r="B128" s="148">
        <v>800</v>
      </c>
      <c r="C128" s="70">
        <v>17231</v>
      </c>
      <c r="D128" s="70">
        <v>100026189</v>
      </c>
      <c r="E128" s="70">
        <v>19419</v>
      </c>
      <c r="F128" s="70">
        <v>100031305</v>
      </c>
      <c r="G128" s="70">
        <v>18933</v>
      </c>
      <c r="H128" s="70">
        <v>100026209</v>
      </c>
      <c r="I128" s="70">
        <v>21952</v>
      </c>
      <c r="J128" s="70">
        <v>100031325</v>
      </c>
      <c r="K128" s="70">
        <v>29182</v>
      </c>
      <c r="L128" s="149">
        <v>100025206</v>
      </c>
      <c r="M128" s="98">
        <f t="shared" si="80"/>
        <v>17231</v>
      </c>
      <c r="N128" s="150">
        <f t="shared" si="81"/>
        <v>0</v>
      </c>
      <c r="O128" s="98">
        <f t="shared" si="82"/>
        <v>19419</v>
      </c>
      <c r="P128" s="150">
        <f t="shared" si="83"/>
        <v>0</v>
      </c>
      <c r="Q128" s="98">
        <f t="shared" si="84"/>
        <v>18933</v>
      </c>
      <c r="R128" s="150">
        <f t="shared" si="85"/>
        <v>0</v>
      </c>
      <c r="S128" s="98">
        <f t="shared" si="86"/>
        <v>21952</v>
      </c>
      <c r="T128" s="150">
        <f t="shared" si="87"/>
        <v>0</v>
      </c>
      <c r="U128" s="98">
        <f t="shared" si="88"/>
        <v>29182</v>
      </c>
      <c r="V128" s="150">
        <f t="shared" si="89"/>
        <v>0</v>
      </c>
      <c r="W128" s="117"/>
    </row>
    <row r="129" spans="1:23" s="13" customFormat="1" ht="30" customHeight="1" thickBot="1" x14ac:dyDescent="0.3">
      <c r="A129" s="338"/>
      <c r="B129" s="151">
        <v>900</v>
      </c>
      <c r="C129" s="269">
        <v>18472</v>
      </c>
      <c r="D129" s="269">
        <v>100026190</v>
      </c>
      <c r="E129" s="269">
        <v>20832</v>
      </c>
      <c r="F129" s="269">
        <v>100031306</v>
      </c>
      <c r="G129" s="269">
        <v>20212</v>
      </c>
      <c r="H129" s="269">
        <v>100026210</v>
      </c>
      <c r="I129" s="269">
        <v>23829</v>
      </c>
      <c r="J129" s="269">
        <v>100031326</v>
      </c>
      <c r="K129" s="269">
        <v>31300</v>
      </c>
      <c r="L129" s="149">
        <v>100025207</v>
      </c>
      <c r="M129" s="98">
        <f t="shared" si="80"/>
        <v>18472</v>
      </c>
      <c r="N129" s="150">
        <f t="shared" si="81"/>
        <v>0</v>
      </c>
      <c r="O129" s="98">
        <f t="shared" si="82"/>
        <v>20832</v>
      </c>
      <c r="P129" s="150">
        <f t="shared" si="83"/>
        <v>0</v>
      </c>
      <c r="Q129" s="98">
        <f t="shared" si="84"/>
        <v>20212</v>
      </c>
      <c r="R129" s="150">
        <f t="shared" si="85"/>
        <v>0</v>
      </c>
      <c r="S129" s="98">
        <f t="shared" si="86"/>
        <v>23829</v>
      </c>
      <c r="T129" s="150">
        <f t="shared" si="87"/>
        <v>0</v>
      </c>
      <c r="U129" s="98">
        <f t="shared" si="88"/>
        <v>31300</v>
      </c>
      <c r="V129" s="150">
        <f t="shared" si="89"/>
        <v>0</v>
      </c>
      <c r="W129" s="117"/>
    </row>
    <row r="130" spans="1:23" s="13" customFormat="1" ht="30" customHeight="1" thickBot="1" x14ac:dyDescent="0.3">
      <c r="A130" s="338"/>
      <c r="B130" s="148">
        <v>1000</v>
      </c>
      <c r="C130" s="70">
        <v>19567</v>
      </c>
      <c r="D130" s="70">
        <v>100026171</v>
      </c>
      <c r="E130" s="70">
        <v>22096</v>
      </c>
      <c r="F130" s="70">
        <v>100031287</v>
      </c>
      <c r="G130" s="70">
        <v>21494</v>
      </c>
      <c r="H130" s="70">
        <v>100026191</v>
      </c>
      <c r="I130" s="70">
        <v>25466</v>
      </c>
      <c r="J130" s="70">
        <v>100031307</v>
      </c>
      <c r="K130" s="70">
        <v>33675</v>
      </c>
      <c r="L130" s="149">
        <v>100025188</v>
      </c>
      <c r="M130" s="98">
        <f t="shared" si="80"/>
        <v>19567</v>
      </c>
      <c r="N130" s="150">
        <f t="shared" si="81"/>
        <v>0</v>
      </c>
      <c r="O130" s="98">
        <f t="shared" si="82"/>
        <v>22096</v>
      </c>
      <c r="P130" s="150">
        <f t="shared" si="83"/>
        <v>0</v>
      </c>
      <c r="Q130" s="98">
        <f t="shared" si="84"/>
        <v>21494</v>
      </c>
      <c r="R130" s="150">
        <f t="shared" si="85"/>
        <v>0</v>
      </c>
      <c r="S130" s="98">
        <f t="shared" si="86"/>
        <v>25466</v>
      </c>
      <c r="T130" s="150">
        <f t="shared" si="87"/>
        <v>0</v>
      </c>
      <c r="U130" s="98">
        <f t="shared" si="88"/>
        <v>33675</v>
      </c>
      <c r="V130" s="150">
        <f t="shared" si="89"/>
        <v>0</v>
      </c>
      <c r="W130" s="117"/>
    </row>
    <row r="131" spans="1:23" s="13" customFormat="1" ht="30" customHeight="1" thickBot="1" x14ac:dyDescent="0.3">
      <c r="A131" s="338"/>
      <c r="B131" s="151">
        <v>1100</v>
      </c>
      <c r="C131" s="269">
        <v>20808</v>
      </c>
      <c r="D131" s="269">
        <v>100026172</v>
      </c>
      <c r="E131" s="269">
        <v>23361</v>
      </c>
      <c r="F131" s="269">
        <v>100031288</v>
      </c>
      <c r="G131" s="269">
        <v>23440</v>
      </c>
      <c r="H131" s="269">
        <v>100026192</v>
      </c>
      <c r="I131" s="269">
        <v>26790</v>
      </c>
      <c r="J131" s="269">
        <v>100031308</v>
      </c>
      <c r="K131" s="269">
        <v>35196</v>
      </c>
      <c r="L131" s="149">
        <v>100025189</v>
      </c>
      <c r="M131" s="98">
        <f t="shared" si="80"/>
        <v>20808</v>
      </c>
      <c r="N131" s="150">
        <f t="shared" si="81"/>
        <v>0</v>
      </c>
      <c r="O131" s="98">
        <f t="shared" si="82"/>
        <v>23361</v>
      </c>
      <c r="P131" s="150">
        <f t="shared" si="83"/>
        <v>0</v>
      </c>
      <c r="Q131" s="98">
        <f t="shared" si="84"/>
        <v>23440</v>
      </c>
      <c r="R131" s="150">
        <f t="shared" si="85"/>
        <v>0</v>
      </c>
      <c r="S131" s="98">
        <f t="shared" si="86"/>
        <v>26790</v>
      </c>
      <c r="T131" s="150">
        <f t="shared" si="87"/>
        <v>0</v>
      </c>
      <c r="U131" s="98">
        <f t="shared" si="88"/>
        <v>35196</v>
      </c>
      <c r="V131" s="150">
        <f t="shared" si="89"/>
        <v>0</v>
      </c>
      <c r="W131" s="117"/>
    </row>
    <row r="132" spans="1:23" s="13" customFormat="1" ht="30" customHeight="1" thickBot="1" x14ac:dyDescent="0.3">
      <c r="A132" s="338"/>
      <c r="B132" s="148">
        <v>1200</v>
      </c>
      <c r="C132" s="70">
        <v>21830</v>
      </c>
      <c r="D132" s="70">
        <v>100026173</v>
      </c>
      <c r="E132" s="70">
        <v>24774</v>
      </c>
      <c r="F132" s="70">
        <v>100031289</v>
      </c>
      <c r="G132" s="70">
        <v>24786</v>
      </c>
      <c r="H132" s="70">
        <v>100026193</v>
      </c>
      <c r="I132" s="70">
        <v>28580</v>
      </c>
      <c r="J132" s="70">
        <v>100031309</v>
      </c>
      <c r="K132" s="70">
        <v>38170</v>
      </c>
      <c r="L132" s="149">
        <v>100025190</v>
      </c>
      <c r="M132" s="98">
        <f t="shared" si="80"/>
        <v>21830</v>
      </c>
      <c r="N132" s="150">
        <f t="shared" si="81"/>
        <v>0</v>
      </c>
      <c r="O132" s="98">
        <f t="shared" si="82"/>
        <v>24774</v>
      </c>
      <c r="P132" s="150">
        <f t="shared" si="83"/>
        <v>0</v>
      </c>
      <c r="Q132" s="98">
        <f t="shared" si="84"/>
        <v>24786</v>
      </c>
      <c r="R132" s="150">
        <f t="shared" si="85"/>
        <v>0</v>
      </c>
      <c r="S132" s="98">
        <f t="shared" si="86"/>
        <v>28580</v>
      </c>
      <c r="T132" s="150">
        <f t="shared" si="87"/>
        <v>0</v>
      </c>
      <c r="U132" s="98">
        <f t="shared" si="88"/>
        <v>38170</v>
      </c>
      <c r="V132" s="150">
        <f t="shared" si="89"/>
        <v>0</v>
      </c>
      <c r="W132" s="117"/>
    </row>
    <row r="133" spans="1:23" s="13" customFormat="1" ht="30" customHeight="1" thickBot="1" x14ac:dyDescent="0.3">
      <c r="A133" s="338"/>
      <c r="B133" s="151">
        <v>1400</v>
      </c>
      <c r="C133" s="269">
        <v>24164</v>
      </c>
      <c r="D133" s="269">
        <v>100026175</v>
      </c>
      <c r="E133" s="269">
        <v>27601</v>
      </c>
      <c r="F133" s="269">
        <v>100031291</v>
      </c>
      <c r="G133" s="269">
        <v>27152</v>
      </c>
      <c r="H133" s="269">
        <v>100026195</v>
      </c>
      <c r="I133" s="269">
        <v>31929</v>
      </c>
      <c r="J133" s="269">
        <v>100031311</v>
      </c>
      <c r="K133" s="269">
        <v>43463</v>
      </c>
      <c r="L133" s="149">
        <v>100025192</v>
      </c>
      <c r="M133" s="98">
        <f t="shared" si="80"/>
        <v>24164</v>
      </c>
      <c r="N133" s="150">
        <f t="shared" si="81"/>
        <v>0</v>
      </c>
      <c r="O133" s="98">
        <f t="shared" si="82"/>
        <v>27601</v>
      </c>
      <c r="P133" s="150">
        <f t="shared" si="83"/>
        <v>0</v>
      </c>
      <c r="Q133" s="98">
        <f t="shared" si="84"/>
        <v>27152</v>
      </c>
      <c r="R133" s="150">
        <f t="shared" si="85"/>
        <v>0</v>
      </c>
      <c r="S133" s="98">
        <f t="shared" si="86"/>
        <v>31929</v>
      </c>
      <c r="T133" s="150">
        <f t="shared" si="87"/>
        <v>0</v>
      </c>
      <c r="U133" s="98">
        <f t="shared" si="88"/>
        <v>43463</v>
      </c>
      <c r="V133" s="150">
        <f t="shared" si="89"/>
        <v>0</v>
      </c>
      <c r="W133" s="117"/>
    </row>
    <row r="134" spans="1:23" s="13" customFormat="1" ht="30" customHeight="1" thickBot="1" x14ac:dyDescent="0.3">
      <c r="A134" s="338"/>
      <c r="B134" s="148">
        <v>1600</v>
      </c>
      <c r="C134" s="70">
        <v>26502</v>
      </c>
      <c r="D134" s="70">
        <v>100026177</v>
      </c>
      <c r="E134" s="70">
        <v>30355</v>
      </c>
      <c r="F134" s="70">
        <v>100031293</v>
      </c>
      <c r="G134" s="70">
        <v>30403</v>
      </c>
      <c r="H134" s="70">
        <v>100026197</v>
      </c>
      <c r="I134" s="70">
        <v>35042</v>
      </c>
      <c r="J134" s="70">
        <v>100031313</v>
      </c>
      <c r="K134" s="70">
        <v>49147</v>
      </c>
      <c r="L134" s="149">
        <v>100025194</v>
      </c>
      <c r="M134" s="98">
        <f t="shared" si="80"/>
        <v>26502</v>
      </c>
      <c r="N134" s="150">
        <f t="shared" si="81"/>
        <v>0</v>
      </c>
      <c r="O134" s="98">
        <f t="shared" si="82"/>
        <v>30355</v>
      </c>
      <c r="P134" s="150">
        <f t="shared" si="83"/>
        <v>0</v>
      </c>
      <c r="Q134" s="98">
        <f t="shared" si="84"/>
        <v>30403</v>
      </c>
      <c r="R134" s="150">
        <f t="shared" si="85"/>
        <v>0</v>
      </c>
      <c r="S134" s="98">
        <f t="shared" si="86"/>
        <v>35042</v>
      </c>
      <c r="T134" s="150">
        <f t="shared" si="87"/>
        <v>0</v>
      </c>
      <c r="U134" s="98">
        <f t="shared" si="88"/>
        <v>49147</v>
      </c>
      <c r="V134" s="150">
        <f t="shared" si="89"/>
        <v>0</v>
      </c>
      <c r="W134" s="117"/>
    </row>
    <row r="135" spans="1:23" s="13" customFormat="1" ht="30" customHeight="1" thickBot="1" x14ac:dyDescent="0.3">
      <c r="A135" s="338"/>
      <c r="B135" s="151">
        <v>1800</v>
      </c>
      <c r="C135" s="269">
        <v>28837</v>
      </c>
      <c r="D135" s="269">
        <v>100026179</v>
      </c>
      <c r="E135" s="269">
        <v>33032</v>
      </c>
      <c r="F135" s="269">
        <v>100031295</v>
      </c>
      <c r="G135" s="269">
        <v>33019</v>
      </c>
      <c r="H135" s="269">
        <v>100026199</v>
      </c>
      <c r="I135" s="269">
        <v>38313</v>
      </c>
      <c r="J135" s="269">
        <v>100031315</v>
      </c>
      <c r="K135" s="269">
        <v>54300</v>
      </c>
      <c r="L135" s="149">
        <v>100025196</v>
      </c>
      <c r="M135" s="98">
        <f t="shared" si="80"/>
        <v>28837</v>
      </c>
      <c r="N135" s="150">
        <f t="shared" si="81"/>
        <v>0</v>
      </c>
      <c r="O135" s="98">
        <f t="shared" si="82"/>
        <v>33032</v>
      </c>
      <c r="P135" s="150">
        <f t="shared" si="83"/>
        <v>0</v>
      </c>
      <c r="Q135" s="98">
        <f t="shared" si="84"/>
        <v>33019</v>
      </c>
      <c r="R135" s="150">
        <f t="shared" si="85"/>
        <v>0</v>
      </c>
      <c r="S135" s="98">
        <f t="shared" si="86"/>
        <v>38313</v>
      </c>
      <c r="T135" s="150">
        <f t="shared" si="87"/>
        <v>0</v>
      </c>
      <c r="U135" s="98">
        <f t="shared" si="88"/>
        <v>54300</v>
      </c>
      <c r="V135" s="150">
        <f t="shared" si="89"/>
        <v>0</v>
      </c>
      <c r="W135" s="117"/>
    </row>
    <row r="136" spans="1:23" s="13" customFormat="1" ht="30" customHeight="1" thickBot="1" x14ac:dyDescent="0.3">
      <c r="A136" s="339"/>
      <c r="B136" s="148">
        <v>2000</v>
      </c>
      <c r="C136" s="70">
        <v>31029</v>
      </c>
      <c r="D136" s="70">
        <v>100026181</v>
      </c>
      <c r="E136" s="70">
        <v>35710</v>
      </c>
      <c r="F136" s="70">
        <v>100031297</v>
      </c>
      <c r="G136" s="70">
        <v>36057</v>
      </c>
      <c r="H136" s="70">
        <v>100026201</v>
      </c>
      <c r="I136" s="70">
        <v>41505</v>
      </c>
      <c r="J136" s="70">
        <v>100031317</v>
      </c>
      <c r="K136" s="70">
        <v>59930</v>
      </c>
      <c r="L136" s="149">
        <v>100025198</v>
      </c>
      <c r="M136" s="98">
        <f t="shared" si="80"/>
        <v>31029</v>
      </c>
      <c r="N136" s="150">
        <f t="shared" si="81"/>
        <v>0</v>
      </c>
      <c r="O136" s="98">
        <f t="shared" si="82"/>
        <v>35710</v>
      </c>
      <c r="P136" s="150">
        <f t="shared" si="83"/>
        <v>0</v>
      </c>
      <c r="Q136" s="98">
        <f t="shared" si="84"/>
        <v>36057</v>
      </c>
      <c r="R136" s="150">
        <f t="shared" si="85"/>
        <v>0</v>
      </c>
      <c r="S136" s="98">
        <f t="shared" si="86"/>
        <v>41505</v>
      </c>
      <c r="T136" s="150">
        <f t="shared" si="87"/>
        <v>0</v>
      </c>
      <c r="U136" s="98">
        <f t="shared" si="88"/>
        <v>59930</v>
      </c>
      <c r="V136" s="150">
        <f t="shared" si="89"/>
        <v>0</v>
      </c>
      <c r="W136" s="117"/>
    </row>
    <row r="137" spans="1:23" s="13" customFormat="1" ht="9" customHeight="1" thickBot="1" x14ac:dyDescent="0.3">
      <c r="A137" s="340"/>
      <c r="B137" s="341"/>
      <c r="C137" s="341"/>
      <c r="D137" s="341"/>
      <c r="E137" s="341"/>
      <c r="F137" s="341"/>
      <c r="G137" s="341"/>
      <c r="H137" s="341"/>
      <c r="I137" s="341"/>
      <c r="J137" s="341"/>
      <c r="K137" s="341"/>
      <c r="L137" s="341"/>
      <c r="M137" s="341"/>
      <c r="N137" s="341"/>
      <c r="O137" s="341"/>
      <c r="P137" s="341"/>
      <c r="Q137" s="341"/>
      <c r="R137" s="341"/>
      <c r="S137" s="341"/>
      <c r="T137" s="341"/>
      <c r="U137" s="341"/>
      <c r="V137" s="341"/>
      <c r="W137" s="342"/>
    </row>
    <row r="138" spans="1:23" s="13" customFormat="1" ht="30" customHeight="1" thickBot="1" x14ac:dyDescent="0.3">
      <c r="A138" s="337" t="s">
        <v>780</v>
      </c>
      <c r="B138" s="148">
        <v>400</v>
      </c>
      <c r="C138" s="70">
        <v>14602</v>
      </c>
      <c r="D138" s="70">
        <v>100026225</v>
      </c>
      <c r="E138" s="70">
        <v>15553</v>
      </c>
      <c r="F138" s="70">
        <v>100031341</v>
      </c>
      <c r="G138" s="70">
        <v>14951</v>
      </c>
      <c r="H138" s="70">
        <v>100026245</v>
      </c>
      <c r="I138" s="70">
        <v>17364</v>
      </c>
      <c r="J138" s="70">
        <v>100031361</v>
      </c>
      <c r="K138" s="70">
        <v>23947</v>
      </c>
      <c r="L138" s="149">
        <v>100025222</v>
      </c>
      <c r="M138" s="98">
        <f t="shared" ref="M138:M150" si="90">C138*(1-$M$4)</f>
        <v>14602</v>
      </c>
      <c r="N138" s="150">
        <f t="shared" ref="N138:N150" si="91">M138*W138</f>
        <v>0</v>
      </c>
      <c r="O138" s="98">
        <f t="shared" ref="O138:O150" si="92">E138*(1-$M$4)</f>
        <v>15553</v>
      </c>
      <c r="P138" s="150">
        <f t="shared" ref="P138:P150" si="93">O138*W138</f>
        <v>0</v>
      </c>
      <c r="Q138" s="98">
        <f t="shared" ref="Q138:Q150" si="94">G138*(1-$M$4)</f>
        <v>14951</v>
      </c>
      <c r="R138" s="150">
        <f t="shared" ref="R138:R150" si="95">Q138*W138</f>
        <v>0</v>
      </c>
      <c r="S138" s="98">
        <f t="shared" ref="S138:S150" si="96">I138*(1-$M$4)</f>
        <v>17364</v>
      </c>
      <c r="T138" s="150">
        <f t="shared" ref="T138:T150" si="97">S138*W138</f>
        <v>0</v>
      </c>
      <c r="U138" s="98">
        <f t="shared" ref="U138:U150" si="98">K138*(1-$M$4)</f>
        <v>23947</v>
      </c>
      <c r="V138" s="150">
        <f t="shared" ref="V138:V150" si="99">U138*W138</f>
        <v>0</v>
      </c>
      <c r="W138" s="117"/>
    </row>
    <row r="139" spans="1:23" s="13" customFormat="1" ht="30" customHeight="1" thickBot="1" x14ac:dyDescent="0.3">
      <c r="A139" s="338"/>
      <c r="B139" s="151">
        <v>500</v>
      </c>
      <c r="C139" s="269">
        <v>15844</v>
      </c>
      <c r="D139" s="269">
        <v>100026226</v>
      </c>
      <c r="E139" s="269">
        <v>16940</v>
      </c>
      <c r="F139" s="269">
        <v>100031342</v>
      </c>
      <c r="G139" s="269">
        <v>16272</v>
      </c>
      <c r="H139" s="269">
        <v>100026246</v>
      </c>
      <c r="I139" s="269">
        <v>18817</v>
      </c>
      <c r="J139" s="269">
        <v>100031362</v>
      </c>
      <c r="K139" s="269">
        <v>26617</v>
      </c>
      <c r="L139" s="149">
        <v>100025223</v>
      </c>
      <c r="M139" s="98">
        <f t="shared" si="90"/>
        <v>15844</v>
      </c>
      <c r="N139" s="150">
        <f t="shared" si="91"/>
        <v>0</v>
      </c>
      <c r="O139" s="98">
        <f t="shared" si="92"/>
        <v>16940</v>
      </c>
      <c r="P139" s="150">
        <f t="shared" si="93"/>
        <v>0</v>
      </c>
      <c r="Q139" s="98">
        <f t="shared" si="94"/>
        <v>16272</v>
      </c>
      <c r="R139" s="150">
        <f t="shared" si="95"/>
        <v>0</v>
      </c>
      <c r="S139" s="98">
        <f t="shared" si="96"/>
        <v>18817</v>
      </c>
      <c r="T139" s="150">
        <f t="shared" si="97"/>
        <v>0</v>
      </c>
      <c r="U139" s="98">
        <f t="shared" si="98"/>
        <v>26617</v>
      </c>
      <c r="V139" s="150">
        <f t="shared" si="99"/>
        <v>0</v>
      </c>
      <c r="W139" s="117"/>
    </row>
    <row r="140" spans="1:23" s="13" customFormat="1" ht="30" customHeight="1" thickBot="1" x14ac:dyDescent="0.3">
      <c r="A140" s="338"/>
      <c r="B140" s="148">
        <v>600</v>
      </c>
      <c r="C140" s="70">
        <v>16940</v>
      </c>
      <c r="D140" s="70">
        <v>100026227</v>
      </c>
      <c r="E140" s="70">
        <v>18327</v>
      </c>
      <c r="F140" s="70">
        <v>100031343</v>
      </c>
      <c r="G140" s="70">
        <v>17591</v>
      </c>
      <c r="H140" s="70">
        <v>100026247</v>
      </c>
      <c r="I140" s="70">
        <v>20269</v>
      </c>
      <c r="J140" s="70">
        <v>100031363</v>
      </c>
      <c r="K140" s="70">
        <v>29203</v>
      </c>
      <c r="L140" s="149">
        <v>100025224</v>
      </c>
      <c r="M140" s="98">
        <f t="shared" si="90"/>
        <v>16940</v>
      </c>
      <c r="N140" s="150">
        <f t="shared" si="91"/>
        <v>0</v>
      </c>
      <c r="O140" s="98">
        <f t="shared" si="92"/>
        <v>18327</v>
      </c>
      <c r="P140" s="150">
        <f t="shared" si="93"/>
        <v>0</v>
      </c>
      <c r="Q140" s="98">
        <f t="shared" si="94"/>
        <v>17591</v>
      </c>
      <c r="R140" s="150">
        <f t="shared" si="95"/>
        <v>0</v>
      </c>
      <c r="S140" s="98">
        <f t="shared" si="96"/>
        <v>20269</v>
      </c>
      <c r="T140" s="150">
        <f t="shared" si="97"/>
        <v>0</v>
      </c>
      <c r="U140" s="98">
        <f t="shared" si="98"/>
        <v>29203</v>
      </c>
      <c r="V140" s="150">
        <f t="shared" si="99"/>
        <v>0</v>
      </c>
      <c r="W140" s="117"/>
    </row>
    <row r="141" spans="1:23" s="13" customFormat="1" ht="30" customHeight="1" thickBot="1" x14ac:dyDescent="0.3">
      <c r="A141" s="338"/>
      <c r="B141" s="151">
        <v>700</v>
      </c>
      <c r="C141" s="269">
        <v>17959</v>
      </c>
      <c r="D141" s="269">
        <v>100026228</v>
      </c>
      <c r="E141" s="269">
        <v>19567</v>
      </c>
      <c r="F141" s="269">
        <v>100031344</v>
      </c>
      <c r="G141" s="269">
        <v>18912</v>
      </c>
      <c r="H141" s="269">
        <v>100026248</v>
      </c>
      <c r="I141" s="269">
        <v>21952</v>
      </c>
      <c r="J141" s="269">
        <v>100031364</v>
      </c>
      <c r="K141" s="269">
        <v>31871</v>
      </c>
      <c r="L141" s="149">
        <v>100025225</v>
      </c>
      <c r="M141" s="98">
        <f t="shared" si="90"/>
        <v>17959</v>
      </c>
      <c r="N141" s="150">
        <f t="shared" si="91"/>
        <v>0</v>
      </c>
      <c r="O141" s="98">
        <f t="shared" si="92"/>
        <v>19567</v>
      </c>
      <c r="P141" s="150">
        <f t="shared" si="93"/>
        <v>0</v>
      </c>
      <c r="Q141" s="98">
        <f t="shared" si="94"/>
        <v>18912</v>
      </c>
      <c r="R141" s="150">
        <f t="shared" si="95"/>
        <v>0</v>
      </c>
      <c r="S141" s="98">
        <f t="shared" si="96"/>
        <v>21952</v>
      </c>
      <c r="T141" s="150">
        <f t="shared" si="97"/>
        <v>0</v>
      </c>
      <c r="U141" s="98">
        <f t="shared" si="98"/>
        <v>31871</v>
      </c>
      <c r="V141" s="150">
        <f t="shared" si="99"/>
        <v>0</v>
      </c>
      <c r="W141" s="117"/>
    </row>
    <row r="142" spans="1:23" s="13" customFormat="1" ht="30" customHeight="1" thickBot="1" x14ac:dyDescent="0.3">
      <c r="A142" s="338"/>
      <c r="B142" s="148">
        <v>800</v>
      </c>
      <c r="C142" s="70">
        <v>19055</v>
      </c>
      <c r="D142" s="70">
        <v>100026229</v>
      </c>
      <c r="E142" s="70">
        <v>20955</v>
      </c>
      <c r="F142" s="70">
        <v>100031345</v>
      </c>
      <c r="G142" s="70">
        <v>20235</v>
      </c>
      <c r="H142" s="70">
        <v>100026249</v>
      </c>
      <c r="I142" s="70">
        <v>23829</v>
      </c>
      <c r="J142" s="70">
        <v>100031365</v>
      </c>
      <c r="K142" s="70">
        <v>34542</v>
      </c>
      <c r="L142" s="149">
        <v>100025226</v>
      </c>
      <c r="M142" s="98">
        <f t="shared" si="90"/>
        <v>19055</v>
      </c>
      <c r="N142" s="150">
        <f t="shared" si="91"/>
        <v>0</v>
      </c>
      <c r="O142" s="98">
        <f t="shared" si="92"/>
        <v>20955</v>
      </c>
      <c r="P142" s="150">
        <f t="shared" si="93"/>
        <v>0</v>
      </c>
      <c r="Q142" s="98">
        <f t="shared" si="94"/>
        <v>20235</v>
      </c>
      <c r="R142" s="150">
        <f t="shared" si="95"/>
        <v>0</v>
      </c>
      <c r="S142" s="98">
        <f t="shared" si="96"/>
        <v>23829</v>
      </c>
      <c r="T142" s="150">
        <f t="shared" si="97"/>
        <v>0</v>
      </c>
      <c r="U142" s="98">
        <f t="shared" si="98"/>
        <v>34542</v>
      </c>
      <c r="V142" s="150">
        <f t="shared" si="99"/>
        <v>0</v>
      </c>
      <c r="W142" s="117"/>
    </row>
    <row r="143" spans="1:23" s="13" customFormat="1" ht="30" customHeight="1" thickBot="1" x14ac:dyDescent="0.3">
      <c r="A143" s="338"/>
      <c r="B143" s="151">
        <v>900</v>
      </c>
      <c r="C143" s="269">
        <v>20149</v>
      </c>
      <c r="D143" s="269">
        <v>100026230</v>
      </c>
      <c r="E143" s="269">
        <v>22618</v>
      </c>
      <c r="F143" s="269">
        <v>100031346</v>
      </c>
      <c r="G143" s="269">
        <v>21555</v>
      </c>
      <c r="H143" s="269">
        <v>100026250</v>
      </c>
      <c r="I143" s="269">
        <v>26126</v>
      </c>
      <c r="J143" s="269">
        <v>100031366</v>
      </c>
      <c r="K143" s="269">
        <v>38662</v>
      </c>
      <c r="L143" s="149">
        <v>100025227</v>
      </c>
      <c r="M143" s="98">
        <f t="shared" si="90"/>
        <v>20149</v>
      </c>
      <c r="N143" s="150">
        <f t="shared" si="91"/>
        <v>0</v>
      </c>
      <c r="O143" s="98">
        <f t="shared" si="92"/>
        <v>22618</v>
      </c>
      <c r="P143" s="150">
        <f t="shared" si="93"/>
        <v>0</v>
      </c>
      <c r="Q143" s="98">
        <f t="shared" si="94"/>
        <v>21555</v>
      </c>
      <c r="R143" s="150">
        <f t="shared" si="95"/>
        <v>0</v>
      </c>
      <c r="S143" s="98">
        <f t="shared" si="96"/>
        <v>26126</v>
      </c>
      <c r="T143" s="150">
        <f t="shared" si="97"/>
        <v>0</v>
      </c>
      <c r="U143" s="98">
        <f t="shared" si="98"/>
        <v>38662</v>
      </c>
      <c r="V143" s="150">
        <f t="shared" si="99"/>
        <v>0</v>
      </c>
      <c r="W143" s="117"/>
    </row>
    <row r="144" spans="1:23" s="13" customFormat="1" ht="30" customHeight="1" thickBot="1" x14ac:dyDescent="0.3">
      <c r="A144" s="338"/>
      <c r="B144" s="148">
        <v>1000</v>
      </c>
      <c r="C144" s="70">
        <v>21246</v>
      </c>
      <c r="D144" s="70">
        <v>100026211</v>
      </c>
      <c r="E144" s="70">
        <v>24030</v>
      </c>
      <c r="F144" s="70">
        <v>100031327</v>
      </c>
      <c r="G144" s="70">
        <v>22875</v>
      </c>
      <c r="H144" s="70">
        <v>100026231</v>
      </c>
      <c r="I144" s="70">
        <v>27805</v>
      </c>
      <c r="J144" s="70">
        <v>100031347</v>
      </c>
      <c r="K144" s="70">
        <v>41349</v>
      </c>
      <c r="L144" s="149">
        <v>100025208</v>
      </c>
      <c r="M144" s="98">
        <f t="shared" si="90"/>
        <v>21246</v>
      </c>
      <c r="N144" s="150">
        <f t="shared" si="91"/>
        <v>0</v>
      </c>
      <c r="O144" s="98">
        <f t="shared" si="92"/>
        <v>24030</v>
      </c>
      <c r="P144" s="150">
        <f t="shared" si="93"/>
        <v>0</v>
      </c>
      <c r="Q144" s="98">
        <f t="shared" si="94"/>
        <v>22875</v>
      </c>
      <c r="R144" s="150">
        <f t="shared" si="95"/>
        <v>0</v>
      </c>
      <c r="S144" s="98">
        <f t="shared" si="96"/>
        <v>27805</v>
      </c>
      <c r="T144" s="150">
        <f t="shared" si="97"/>
        <v>0</v>
      </c>
      <c r="U144" s="98">
        <f t="shared" si="98"/>
        <v>41349</v>
      </c>
      <c r="V144" s="150">
        <f t="shared" si="99"/>
        <v>0</v>
      </c>
      <c r="W144" s="117"/>
    </row>
    <row r="145" spans="1:23" s="13" customFormat="1" ht="30" customHeight="1" thickBot="1" x14ac:dyDescent="0.3">
      <c r="A145" s="338"/>
      <c r="B145" s="151">
        <v>1100</v>
      </c>
      <c r="C145" s="269">
        <v>22487</v>
      </c>
      <c r="D145" s="269">
        <v>100026212</v>
      </c>
      <c r="E145" s="269">
        <v>26006</v>
      </c>
      <c r="F145" s="269">
        <v>100031328</v>
      </c>
      <c r="G145" s="269">
        <v>24669</v>
      </c>
      <c r="H145" s="269">
        <v>100026232</v>
      </c>
      <c r="I145" s="269">
        <v>29879</v>
      </c>
      <c r="J145" s="269">
        <v>100031348</v>
      </c>
      <c r="K145" s="269">
        <v>45777</v>
      </c>
      <c r="L145" s="149">
        <v>100025209</v>
      </c>
      <c r="M145" s="98">
        <f t="shared" si="90"/>
        <v>22487</v>
      </c>
      <c r="N145" s="150">
        <f t="shared" si="91"/>
        <v>0</v>
      </c>
      <c r="O145" s="98">
        <f t="shared" si="92"/>
        <v>26006</v>
      </c>
      <c r="P145" s="150">
        <f t="shared" si="93"/>
        <v>0</v>
      </c>
      <c r="Q145" s="98">
        <f t="shared" si="94"/>
        <v>24669</v>
      </c>
      <c r="R145" s="150">
        <f t="shared" si="95"/>
        <v>0</v>
      </c>
      <c r="S145" s="98">
        <f t="shared" si="96"/>
        <v>29879</v>
      </c>
      <c r="T145" s="150">
        <f t="shared" si="97"/>
        <v>0</v>
      </c>
      <c r="U145" s="98">
        <f t="shared" si="98"/>
        <v>45777</v>
      </c>
      <c r="V145" s="150">
        <f t="shared" si="99"/>
        <v>0</v>
      </c>
      <c r="W145" s="117"/>
    </row>
    <row r="146" spans="1:23" s="13" customFormat="1" ht="30" customHeight="1" thickBot="1" x14ac:dyDescent="0.3">
      <c r="A146" s="338"/>
      <c r="B146" s="148">
        <v>1200</v>
      </c>
      <c r="C146" s="70">
        <v>23583</v>
      </c>
      <c r="D146" s="70">
        <v>100026213</v>
      </c>
      <c r="E146" s="70">
        <v>27459</v>
      </c>
      <c r="F146" s="70">
        <v>100031329</v>
      </c>
      <c r="G146" s="70">
        <v>26016</v>
      </c>
      <c r="H146" s="70">
        <v>100026233</v>
      </c>
      <c r="I146" s="70">
        <v>32766</v>
      </c>
      <c r="J146" s="70">
        <v>100031349</v>
      </c>
      <c r="K146" s="70">
        <v>48655</v>
      </c>
      <c r="L146" s="149">
        <v>100025210</v>
      </c>
      <c r="M146" s="98">
        <f t="shared" si="90"/>
        <v>23583</v>
      </c>
      <c r="N146" s="150">
        <f t="shared" si="91"/>
        <v>0</v>
      </c>
      <c r="O146" s="98">
        <f t="shared" si="92"/>
        <v>27459</v>
      </c>
      <c r="P146" s="150">
        <f t="shared" si="93"/>
        <v>0</v>
      </c>
      <c r="Q146" s="98">
        <f t="shared" si="94"/>
        <v>26016</v>
      </c>
      <c r="R146" s="150">
        <f t="shared" si="95"/>
        <v>0</v>
      </c>
      <c r="S146" s="98">
        <f t="shared" si="96"/>
        <v>32766</v>
      </c>
      <c r="T146" s="150">
        <f t="shared" si="97"/>
        <v>0</v>
      </c>
      <c r="U146" s="98">
        <f t="shared" si="98"/>
        <v>48655</v>
      </c>
      <c r="V146" s="150">
        <f t="shared" si="99"/>
        <v>0</v>
      </c>
      <c r="W146" s="117"/>
    </row>
    <row r="147" spans="1:23" s="13" customFormat="1" ht="30" customHeight="1" thickBot="1" x14ac:dyDescent="0.3">
      <c r="A147" s="338"/>
      <c r="B147" s="151">
        <v>1400</v>
      </c>
      <c r="C147" s="269">
        <v>25699</v>
      </c>
      <c r="D147" s="269">
        <v>100026215</v>
      </c>
      <c r="E147" s="269">
        <v>30760</v>
      </c>
      <c r="F147" s="269">
        <v>100031331</v>
      </c>
      <c r="G147" s="269">
        <v>30170</v>
      </c>
      <c r="H147" s="269">
        <v>100026235</v>
      </c>
      <c r="I147" s="269">
        <v>37271</v>
      </c>
      <c r="J147" s="269">
        <v>100031351</v>
      </c>
      <c r="K147" s="269">
        <v>59015</v>
      </c>
      <c r="L147" s="149">
        <v>100025212</v>
      </c>
      <c r="M147" s="98">
        <f t="shared" si="90"/>
        <v>25699</v>
      </c>
      <c r="N147" s="150">
        <f t="shared" si="91"/>
        <v>0</v>
      </c>
      <c r="O147" s="98">
        <f t="shared" si="92"/>
        <v>30760</v>
      </c>
      <c r="P147" s="150">
        <f t="shared" si="93"/>
        <v>0</v>
      </c>
      <c r="Q147" s="98">
        <f t="shared" si="94"/>
        <v>30170</v>
      </c>
      <c r="R147" s="150">
        <f t="shared" si="95"/>
        <v>0</v>
      </c>
      <c r="S147" s="98">
        <f t="shared" si="96"/>
        <v>37271</v>
      </c>
      <c r="T147" s="150">
        <f t="shared" si="97"/>
        <v>0</v>
      </c>
      <c r="U147" s="98">
        <f t="shared" si="98"/>
        <v>59015</v>
      </c>
      <c r="V147" s="150">
        <f t="shared" si="99"/>
        <v>0</v>
      </c>
      <c r="W147" s="117"/>
    </row>
    <row r="148" spans="1:23" s="13" customFormat="1" ht="30" customHeight="1" thickBot="1" x14ac:dyDescent="0.3">
      <c r="A148" s="338"/>
      <c r="B148" s="148">
        <v>1600</v>
      </c>
      <c r="C148" s="70">
        <v>29368</v>
      </c>
      <c r="D148" s="70">
        <v>100026217</v>
      </c>
      <c r="E148" s="70">
        <v>34320</v>
      </c>
      <c r="F148" s="70">
        <v>100031333</v>
      </c>
      <c r="G148" s="70">
        <v>35153</v>
      </c>
      <c r="H148" s="70">
        <v>100026237</v>
      </c>
      <c r="I148" s="70">
        <v>44141</v>
      </c>
      <c r="J148" s="70">
        <v>100031353</v>
      </c>
      <c r="K148" s="70">
        <v>65402</v>
      </c>
      <c r="L148" s="149">
        <v>100025214</v>
      </c>
      <c r="M148" s="98">
        <f t="shared" si="90"/>
        <v>29368</v>
      </c>
      <c r="N148" s="150">
        <f t="shared" si="91"/>
        <v>0</v>
      </c>
      <c r="O148" s="98">
        <f t="shared" si="92"/>
        <v>34320</v>
      </c>
      <c r="P148" s="150">
        <f t="shared" si="93"/>
        <v>0</v>
      </c>
      <c r="Q148" s="98">
        <f t="shared" si="94"/>
        <v>35153</v>
      </c>
      <c r="R148" s="150">
        <f t="shared" si="95"/>
        <v>0</v>
      </c>
      <c r="S148" s="98">
        <f t="shared" si="96"/>
        <v>44141</v>
      </c>
      <c r="T148" s="150">
        <f t="shared" si="97"/>
        <v>0</v>
      </c>
      <c r="U148" s="98">
        <f t="shared" si="98"/>
        <v>65402</v>
      </c>
      <c r="V148" s="150">
        <f t="shared" si="99"/>
        <v>0</v>
      </c>
      <c r="W148" s="117"/>
    </row>
    <row r="149" spans="1:23" s="13" customFormat="1" ht="30" customHeight="1" thickBot="1" x14ac:dyDescent="0.3">
      <c r="A149" s="338"/>
      <c r="B149" s="151">
        <v>1800</v>
      </c>
      <c r="C149" s="269">
        <v>31665</v>
      </c>
      <c r="D149" s="269">
        <v>100026219</v>
      </c>
      <c r="E149" s="269">
        <v>37173</v>
      </c>
      <c r="F149" s="269">
        <v>100031335</v>
      </c>
      <c r="G149" s="269">
        <v>38262</v>
      </c>
      <c r="H149" s="269">
        <v>100026239</v>
      </c>
      <c r="I149" s="269">
        <v>49701</v>
      </c>
      <c r="J149" s="269">
        <v>100031355</v>
      </c>
      <c r="K149" s="269">
        <v>72974</v>
      </c>
      <c r="L149" s="149">
        <v>100025216</v>
      </c>
      <c r="M149" s="98">
        <f t="shared" si="90"/>
        <v>31665</v>
      </c>
      <c r="N149" s="150">
        <f t="shared" si="91"/>
        <v>0</v>
      </c>
      <c r="O149" s="98">
        <f t="shared" si="92"/>
        <v>37173</v>
      </c>
      <c r="P149" s="150">
        <f t="shared" si="93"/>
        <v>0</v>
      </c>
      <c r="Q149" s="98">
        <f t="shared" si="94"/>
        <v>38262</v>
      </c>
      <c r="R149" s="150">
        <f t="shared" si="95"/>
        <v>0</v>
      </c>
      <c r="S149" s="98">
        <f t="shared" si="96"/>
        <v>49701</v>
      </c>
      <c r="T149" s="150">
        <f t="shared" si="97"/>
        <v>0</v>
      </c>
      <c r="U149" s="98">
        <f t="shared" si="98"/>
        <v>72974</v>
      </c>
      <c r="V149" s="150">
        <f t="shared" si="99"/>
        <v>0</v>
      </c>
      <c r="W149" s="117"/>
    </row>
    <row r="150" spans="1:23" s="13" customFormat="1" ht="30" customHeight="1" thickBot="1" x14ac:dyDescent="0.3">
      <c r="A150" s="339"/>
      <c r="B150" s="148">
        <v>2000</v>
      </c>
      <c r="C150" s="70">
        <v>35502</v>
      </c>
      <c r="D150" s="70">
        <v>100026221</v>
      </c>
      <c r="E150" s="70">
        <v>40027</v>
      </c>
      <c r="F150" s="70">
        <v>100031337</v>
      </c>
      <c r="G150" s="70">
        <v>43806</v>
      </c>
      <c r="H150" s="70">
        <v>100026241</v>
      </c>
      <c r="I150" s="70">
        <v>54224</v>
      </c>
      <c r="J150" s="70">
        <v>100031357</v>
      </c>
      <c r="K150" s="70">
        <v>80095</v>
      </c>
      <c r="L150" s="149">
        <v>100025218</v>
      </c>
      <c r="M150" s="98">
        <f t="shared" si="90"/>
        <v>35502</v>
      </c>
      <c r="N150" s="150">
        <f t="shared" si="91"/>
        <v>0</v>
      </c>
      <c r="O150" s="98">
        <f t="shared" si="92"/>
        <v>40027</v>
      </c>
      <c r="P150" s="150">
        <f t="shared" si="93"/>
        <v>0</v>
      </c>
      <c r="Q150" s="98">
        <f t="shared" si="94"/>
        <v>43806</v>
      </c>
      <c r="R150" s="150">
        <f t="shared" si="95"/>
        <v>0</v>
      </c>
      <c r="S150" s="98">
        <f t="shared" si="96"/>
        <v>54224</v>
      </c>
      <c r="T150" s="150">
        <f t="shared" si="97"/>
        <v>0</v>
      </c>
      <c r="U150" s="98">
        <f t="shared" si="98"/>
        <v>80095</v>
      </c>
      <c r="V150" s="150">
        <f t="shared" si="99"/>
        <v>0</v>
      </c>
      <c r="W150" s="117"/>
    </row>
    <row r="151" spans="1:23" s="13" customFormat="1" ht="9" customHeight="1" thickBot="1" x14ac:dyDescent="0.3">
      <c r="A151" s="340"/>
      <c r="B151" s="341"/>
      <c r="C151" s="341"/>
      <c r="D151" s="341"/>
      <c r="E151" s="341"/>
      <c r="F151" s="341"/>
      <c r="G151" s="341"/>
      <c r="H151" s="341"/>
      <c r="I151" s="341"/>
      <c r="J151" s="341"/>
      <c r="K151" s="341"/>
      <c r="L151" s="341"/>
      <c r="M151" s="341"/>
      <c r="N151" s="341"/>
      <c r="O151" s="341"/>
      <c r="P151" s="341"/>
      <c r="Q151" s="341"/>
      <c r="R151" s="341"/>
      <c r="S151" s="341"/>
      <c r="T151" s="341"/>
      <c r="U151" s="341"/>
      <c r="V151" s="341"/>
      <c r="W151" s="342"/>
    </row>
    <row r="152" spans="1:23" s="13" customFormat="1" ht="30" customHeight="1" thickBot="1" x14ac:dyDescent="0.3">
      <c r="A152" s="337" t="s">
        <v>781</v>
      </c>
      <c r="B152" s="148">
        <v>400</v>
      </c>
      <c r="C152" s="70">
        <v>20004</v>
      </c>
      <c r="D152" s="70">
        <v>100026299</v>
      </c>
      <c r="E152" s="70">
        <v>21100</v>
      </c>
      <c r="F152" s="70">
        <v>100031382</v>
      </c>
      <c r="G152" s="70">
        <v>23611</v>
      </c>
      <c r="H152" s="70">
        <v>100026319</v>
      </c>
      <c r="I152" s="70">
        <v>23251</v>
      </c>
      <c r="J152" s="70">
        <v>100031402</v>
      </c>
      <c r="K152" s="70">
        <v>34208</v>
      </c>
      <c r="L152" s="149">
        <v>100025299</v>
      </c>
      <c r="M152" s="98">
        <f t="shared" ref="M152:M164" si="100">C152*(1-$M$4)</f>
        <v>20004</v>
      </c>
      <c r="N152" s="150">
        <f t="shared" ref="N152:N164" si="101">M152*W152</f>
        <v>0</v>
      </c>
      <c r="O152" s="98">
        <f t="shared" ref="O152:O164" si="102">E152*(1-$M$4)</f>
        <v>21100</v>
      </c>
      <c r="P152" s="150">
        <f t="shared" ref="P152:P164" si="103">O152*W152</f>
        <v>0</v>
      </c>
      <c r="Q152" s="98">
        <f t="shared" ref="Q152:Q164" si="104">G152*(1-$M$4)</f>
        <v>23611</v>
      </c>
      <c r="R152" s="150">
        <f t="shared" ref="R152:R164" si="105">Q152*W152</f>
        <v>0</v>
      </c>
      <c r="S152" s="98">
        <f t="shared" ref="S152:S164" si="106">I152*(1-$M$4)</f>
        <v>23251</v>
      </c>
      <c r="T152" s="150">
        <f t="shared" ref="T152:T164" si="107">S152*W152</f>
        <v>0</v>
      </c>
      <c r="U152" s="98">
        <f t="shared" ref="U152:U164" si="108">K152*(1-$M$4)</f>
        <v>34208</v>
      </c>
      <c r="V152" s="150">
        <f t="shared" ref="V152:V164" si="109">U152*W152</f>
        <v>0</v>
      </c>
      <c r="W152" s="117"/>
    </row>
    <row r="153" spans="1:23" s="13" customFormat="1" ht="30" customHeight="1" thickBot="1" x14ac:dyDescent="0.3">
      <c r="A153" s="338"/>
      <c r="B153" s="151">
        <v>500</v>
      </c>
      <c r="C153" s="269">
        <v>21537</v>
      </c>
      <c r="D153" s="269">
        <v>100026300</v>
      </c>
      <c r="E153" s="269">
        <v>22926</v>
      </c>
      <c r="F153" s="269">
        <v>100031383</v>
      </c>
      <c r="G153" s="269">
        <v>25124</v>
      </c>
      <c r="H153" s="269">
        <v>100026320</v>
      </c>
      <c r="I153" s="269">
        <v>25932</v>
      </c>
      <c r="J153" s="269">
        <v>100031403</v>
      </c>
      <c r="K153" s="269">
        <v>38212</v>
      </c>
      <c r="L153" s="149">
        <v>100025300</v>
      </c>
      <c r="M153" s="98">
        <f t="shared" si="100"/>
        <v>21537</v>
      </c>
      <c r="N153" s="150">
        <f t="shared" si="101"/>
        <v>0</v>
      </c>
      <c r="O153" s="98">
        <f t="shared" si="102"/>
        <v>22926</v>
      </c>
      <c r="P153" s="150">
        <f t="shared" si="103"/>
        <v>0</v>
      </c>
      <c r="Q153" s="98">
        <f t="shared" si="104"/>
        <v>25124</v>
      </c>
      <c r="R153" s="150">
        <f t="shared" si="105"/>
        <v>0</v>
      </c>
      <c r="S153" s="98">
        <f t="shared" si="106"/>
        <v>25932</v>
      </c>
      <c r="T153" s="150">
        <f t="shared" si="107"/>
        <v>0</v>
      </c>
      <c r="U153" s="98">
        <f t="shared" si="108"/>
        <v>38212</v>
      </c>
      <c r="V153" s="150">
        <f t="shared" si="109"/>
        <v>0</v>
      </c>
      <c r="W153" s="117"/>
    </row>
    <row r="154" spans="1:23" s="13" customFormat="1" ht="30" customHeight="1" thickBot="1" x14ac:dyDescent="0.3">
      <c r="A154" s="338"/>
      <c r="B154" s="148">
        <v>600</v>
      </c>
      <c r="C154" s="70">
        <v>23070</v>
      </c>
      <c r="D154" s="70">
        <v>100026301</v>
      </c>
      <c r="E154" s="70">
        <v>24822</v>
      </c>
      <c r="F154" s="70">
        <v>100031384</v>
      </c>
      <c r="G154" s="70">
        <v>26735</v>
      </c>
      <c r="H154" s="70">
        <v>100026321</v>
      </c>
      <c r="I154" s="70">
        <v>28425</v>
      </c>
      <c r="J154" s="70">
        <v>100031404</v>
      </c>
      <c r="K154" s="70">
        <v>42468</v>
      </c>
      <c r="L154" s="149">
        <v>100025301</v>
      </c>
      <c r="M154" s="98">
        <f t="shared" si="100"/>
        <v>23070</v>
      </c>
      <c r="N154" s="150">
        <f t="shared" si="101"/>
        <v>0</v>
      </c>
      <c r="O154" s="98">
        <f t="shared" si="102"/>
        <v>24822</v>
      </c>
      <c r="P154" s="150">
        <f t="shared" si="103"/>
        <v>0</v>
      </c>
      <c r="Q154" s="98">
        <f t="shared" si="104"/>
        <v>26735</v>
      </c>
      <c r="R154" s="150">
        <f t="shared" si="105"/>
        <v>0</v>
      </c>
      <c r="S154" s="98">
        <f t="shared" si="106"/>
        <v>28425</v>
      </c>
      <c r="T154" s="150">
        <f t="shared" si="107"/>
        <v>0</v>
      </c>
      <c r="U154" s="98">
        <f t="shared" si="108"/>
        <v>42468</v>
      </c>
      <c r="V154" s="150">
        <f t="shared" si="109"/>
        <v>0</v>
      </c>
      <c r="W154" s="117"/>
    </row>
    <row r="155" spans="1:23" s="13" customFormat="1" ht="30" customHeight="1" thickBot="1" x14ac:dyDescent="0.3">
      <c r="A155" s="338"/>
      <c r="B155" s="151">
        <v>700</v>
      </c>
      <c r="C155" s="269">
        <v>24676</v>
      </c>
      <c r="D155" s="269">
        <v>100026302</v>
      </c>
      <c r="E155" s="269">
        <v>26793</v>
      </c>
      <c r="F155" s="269">
        <v>100031385</v>
      </c>
      <c r="G155" s="269">
        <v>28439</v>
      </c>
      <c r="H155" s="269">
        <v>100026322</v>
      </c>
      <c r="I155" s="269">
        <v>30760</v>
      </c>
      <c r="J155" s="269">
        <v>100031405</v>
      </c>
      <c r="K155" s="269">
        <v>46723</v>
      </c>
      <c r="L155" s="149">
        <v>100025302</v>
      </c>
      <c r="M155" s="98">
        <f t="shared" si="100"/>
        <v>24676</v>
      </c>
      <c r="N155" s="150">
        <f t="shared" si="101"/>
        <v>0</v>
      </c>
      <c r="O155" s="98">
        <f t="shared" si="102"/>
        <v>26793</v>
      </c>
      <c r="P155" s="150">
        <f t="shared" si="103"/>
        <v>0</v>
      </c>
      <c r="Q155" s="98">
        <f t="shared" si="104"/>
        <v>28439</v>
      </c>
      <c r="R155" s="150">
        <f t="shared" si="105"/>
        <v>0</v>
      </c>
      <c r="S155" s="98">
        <f t="shared" si="106"/>
        <v>30760</v>
      </c>
      <c r="T155" s="150">
        <f t="shared" si="107"/>
        <v>0</v>
      </c>
      <c r="U155" s="98">
        <f t="shared" si="108"/>
        <v>46723</v>
      </c>
      <c r="V155" s="150">
        <f t="shared" si="109"/>
        <v>0</v>
      </c>
      <c r="W155" s="117"/>
    </row>
    <row r="156" spans="1:23" s="13" customFormat="1" ht="30" customHeight="1" thickBot="1" x14ac:dyDescent="0.3">
      <c r="A156" s="338"/>
      <c r="B156" s="148">
        <v>800</v>
      </c>
      <c r="C156" s="70">
        <v>26355</v>
      </c>
      <c r="D156" s="70">
        <v>100026303</v>
      </c>
      <c r="E156" s="70">
        <v>29239</v>
      </c>
      <c r="F156" s="70">
        <v>100031386</v>
      </c>
      <c r="G156" s="70">
        <v>30303</v>
      </c>
      <c r="H156" s="70">
        <v>100026323</v>
      </c>
      <c r="I156" s="70">
        <v>33096</v>
      </c>
      <c r="J156" s="70">
        <v>100031406</v>
      </c>
      <c r="K156" s="70">
        <v>50811</v>
      </c>
      <c r="L156" s="149">
        <v>100025303</v>
      </c>
      <c r="M156" s="98">
        <f t="shared" si="100"/>
        <v>26355</v>
      </c>
      <c r="N156" s="150">
        <f t="shared" si="101"/>
        <v>0</v>
      </c>
      <c r="O156" s="98">
        <f t="shared" si="102"/>
        <v>29239</v>
      </c>
      <c r="P156" s="150">
        <f t="shared" si="103"/>
        <v>0</v>
      </c>
      <c r="Q156" s="98">
        <f t="shared" si="104"/>
        <v>30303</v>
      </c>
      <c r="R156" s="150">
        <f t="shared" si="105"/>
        <v>0</v>
      </c>
      <c r="S156" s="98">
        <f t="shared" si="106"/>
        <v>33096</v>
      </c>
      <c r="T156" s="150">
        <f t="shared" si="107"/>
        <v>0</v>
      </c>
      <c r="U156" s="98">
        <f t="shared" si="108"/>
        <v>50811</v>
      </c>
      <c r="V156" s="150">
        <f t="shared" si="109"/>
        <v>0</v>
      </c>
      <c r="W156" s="117"/>
    </row>
    <row r="157" spans="1:23" s="13" customFormat="1" ht="30" customHeight="1" thickBot="1" x14ac:dyDescent="0.3">
      <c r="A157" s="338"/>
      <c r="B157" s="151">
        <v>900</v>
      </c>
      <c r="C157" s="269">
        <v>27889</v>
      </c>
      <c r="D157" s="269">
        <v>100026304</v>
      </c>
      <c r="E157" s="269">
        <v>31099</v>
      </c>
      <c r="F157" s="269">
        <v>100031387</v>
      </c>
      <c r="G157" s="269">
        <v>32285</v>
      </c>
      <c r="H157" s="269">
        <v>100026324</v>
      </c>
      <c r="I157" s="269">
        <v>36433</v>
      </c>
      <c r="J157" s="269">
        <v>100031407</v>
      </c>
      <c r="K157" s="269">
        <v>55065</v>
      </c>
      <c r="L157" s="149">
        <v>100025304</v>
      </c>
      <c r="M157" s="98">
        <f t="shared" si="100"/>
        <v>27889</v>
      </c>
      <c r="N157" s="150">
        <f t="shared" si="101"/>
        <v>0</v>
      </c>
      <c r="O157" s="98">
        <f t="shared" si="102"/>
        <v>31099</v>
      </c>
      <c r="P157" s="150">
        <f t="shared" si="103"/>
        <v>0</v>
      </c>
      <c r="Q157" s="98">
        <f t="shared" si="104"/>
        <v>32285</v>
      </c>
      <c r="R157" s="150">
        <f t="shared" si="105"/>
        <v>0</v>
      </c>
      <c r="S157" s="98">
        <f t="shared" si="106"/>
        <v>36433</v>
      </c>
      <c r="T157" s="150">
        <f t="shared" si="107"/>
        <v>0</v>
      </c>
      <c r="U157" s="98">
        <f t="shared" si="108"/>
        <v>55065</v>
      </c>
      <c r="V157" s="150">
        <f t="shared" si="109"/>
        <v>0</v>
      </c>
      <c r="W157" s="117"/>
    </row>
    <row r="158" spans="1:23" s="13" customFormat="1" ht="30" customHeight="1" thickBot="1" x14ac:dyDescent="0.3">
      <c r="A158" s="338"/>
      <c r="B158" s="148">
        <v>1000</v>
      </c>
      <c r="C158" s="70">
        <v>29421</v>
      </c>
      <c r="D158" s="70">
        <v>100026285</v>
      </c>
      <c r="E158" s="70">
        <v>33032</v>
      </c>
      <c r="F158" s="70">
        <v>100031368</v>
      </c>
      <c r="G158" s="70">
        <v>34227</v>
      </c>
      <c r="H158" s="70">
        <v>100026305</v>
      </c>
      <c r="I158" s="70">
        <v>39073</v>
      </c>
      <c r="J158" s="70">
        <v>100031388</v>
      </c>
      <c r="K158" s="70">
        <v>61457</v>
      </c>
      <c r="L158" s="149">
        <v>100027641</v>
      </c>
      <c r="M158" s="98">
        <f t="shared" si="100"/>
        <v>29421</v>
      </c>
      <c r="N158" s="150">
        <f t="shared" si="101"/>
        <v>0</v>
      </c>
      <c r="O158" s="98">
        <f t="shared" si="102"/>
        <v>33032</v>
      </c>
      <c r="P158" s="150">
        <f t="shared" si="103"/>
        <v>0</v>
      </c>
      <c r="Q158" s="98">
        <f t="shared" si="104"/>
        <v>34227</v>
      </c>
      <c r="R158" s="150">
        <f t="shared" si="105"/>
        <v>0</v>
      </c>
      <c r="S158" s="98">
        <f t="shared" si="106"/>
        <v>39073</v>
      </c>
      <c r="T158" s="150">
        <f t="shared" si="107"/>
        <v>0</v>
      </c>
      <c r="U158" s="98">
        <f t="shared" si="108"/>
        <v>61457</v>
      </c>
      <c r="V158" s="150">
        <f t="shared" si="109"/>
        <v>0</v>
      </c>
      <c r="W158" s="117"/>
    </row>
    <row r="159" spans="1:23" s="13" customFormat="1" ht="30" customHeight="1" thickBot="1" x14ac:dyDescent="0.3">
      <c r="A159" s="338"/>
      <c r="B159" s="151">
        <v>1100</v>
      </c>
      <c r="C159" s="269">
        <v>31175</v>
      </c>
      <c r="D159" s="269">
        <v>100026286</v>
      </c>
      <c r="E159" s="269">
        <v>35217</v>
      </c>
      <c r="F159" s="269">
        <v>100031369</v>
      </c>
      <c r="G159" s="269">
        <v>36207</v>
      </c>
      <c r="H159" s="269">
        <v>100026306</v>
      </c>
      <c r="I159" s="269">
        <v>42269</v>
      </c>
      <c r="J159" s="269">
        <v>100031389</v>
      </c>
      <c r="K159" s="269">
        <v>67847</v>
      </c>
      <c r="L159" s="149">
        <v>100025286</v>
      </c>
      <c r="M159" s="98">
        <f t="shared" si="100"/>
        <v>31175</v>
      </c>
      <c r="N159" s="150">
        <f t="shared" si="101"/>
        <v>0</v>
      </c>
      <c r="O159" s="98">
        <f t="shared" si="102"/>
        <v>35217</v>
      </c>
      <c r="P159" s="150">
        <f t="shared" si="103"/>
        <v>0</v>
      </c>
      <c r="Q159" s="98">
        <f t="shared" si="104"/>
        <v>36207</v>
      </c>
      <c r="R159" s="150">
        <f t="shared" si="105"/>
        <v>0</v>
      </c>
      <c r="S159" s="98">
        <f t="shared" si="106"/>
        <v>42269</v>
      </c>
      <c r="T159" s="150">
        <f t="shared" si="107"/>
        <v>0</v>
      </c>
      <c r="U159" s="98">
        <f t="shared" si="108"/>
        <v>67847</v>
      </c>
      <c r="V159" s="150">
        <f t="shared" si="109"/>
        <v>0</v>
      </c>
      <c r="W159" s="117"/>
    </row>
    <row r="160" spans="1:23" s="13" customFormat="1" ht="30" customHeight="1" thickBot="1" x14ac:dyDescent="0.3">
      <c r="A160" s="338"/>
      <c r="B160" s="148">
        <v>1200</v>
      </c>
      <c r="C160" s="70">
        <v>32707</v>
      </c>
      <c r="D160" s="70">
        <v>100026287</v>
      </c>
      <c r="E160" s="70">
        <v>37095</v>
      </c>
      <c r="F160" s="70">
        <v>100031370</v>
      </c>
      <c r="G160" s="70">
        <v>38188</v>
      </c>
      <c r="H160" s="70">
        <v>100026307</v>
      </c>
      <c r="I160" s="70">
        <v>46020</v>
      </c>
      <c r="J160" s="70">
        <v>100031390</v>
      </c>
      <c r="K160" s="70">
        <v>72407</v>
      </c>
      <c r="L160" s="149">
        <v>100025287</v>
      </c>
      <c r="M160" s="98">
        <f t="shared" si="100"/>
        <v>32707</v>
      </c>
      <c r="N160" s="150">
        <f t="shared" si="101"/>
        <v>0</v>
      </c>
      <c r="O160" s="98">
        <f t="shared" si="102"/>
        <v>37095</v>
      </c>
      <c r="P160" s="150">
        <f t="shared" si="103"/>
        <v>0</v>
      </c>
      <c r="Q160" s="98">
        <f t="shared" si="104"/>
        <v>38188</v>
      </c>
      <c r="R160" s="150">
        <f t="shared" si="105"/>
        <v>0</v>
      </c>
      <c r="S160" s="98">
        <f t="shared" si="106"/>
        <v>46020</v>
      </c>
      <c r="T160" s="150">
        <f t="shared" si="107"/>
        <v>0</v>
      </c>
      <c r="U160" s="98">
        <f t="shared" si="108"/>
        <v>72407</v>
      </c>
      <c r="V160" s="150">
        <f t="shared" si="109"/>
        <v>0</v>
      </c>
      <c r="W160" s="117"/>
    </row>
    <row r="161" spans="1:23" s="13" customFormat="1" ht="30" customHeight="1" thickBot="1" x14ac:dyDescent="0.3">
      <c r="A161" s="338"/>
      <c r="B161" s="151">
        <v>1400</v>
      </c>
      <c r="C161" s="269">
        <v>35773</v>
      </c>
      <c r="D161" s="269">
        <v>100026289</v>
      </c>
      <c r="E161" s="269">
        <v>42439</v>
      </c>
      <c r="F161" s="269">
        <v>100031372</v>
      </c>
      <c r="G161" s="269">
        <v>43999</v>
      </c>
      <c r="H161" s="269">
        <v>100026309</v>
      </c>
      <c r="I161" s="269">
        <v>55647</v>
      </c>
      <c r="J161" s="269">
        <v>100031392</v>
      </c>
      <c r="K161" s="269">
        <v>86084</v>
      </c>
      <c r="L161" s="149">
        <v>100025289</v>
      </c>
      <c r="M161" s="98">
        <f t="shared" si="100"/>
        <v>35773</v>
      </c>
      <c r="N161" s="150">
        <f t="shared" si="101"/>
        <v>0</v>
      </c>
      <c r="O161" s="98">
        <f t="shared" si="102"/>
        <v>42439</v>
      </c>
      <c r="P161" s="150">
        <f t="shared" si="103"/>
        <v>0</v>
      </c>
      <c r="Q161" s="98">
        <f t="shared" si="104"/>
        <v>43999</v>
      </c>
      <c r="R161" s="150">
        <f t="shared" si="105"/>
        <v>0</v>
      </c>
      <c r="S161" s="98">
        <f t="shared" si="106"/>
        <v>55647</v>
      </c>
      <c r="T161" s="150">
        <f t="shared" si="107"/>
        <v>0</v>
      </c>
      <c r="U161" s="98">
        <f t="shared" si="108"/>
        <v>86084</v>
      </c>
      <c r="V161" s="150">
        <f t="shared" si="109"/>
        <v>0</v>
      </c>
      <c r="W161" s="117"/>
    </row>
    <row r="162" spans="1:23" s="13" customFormat="1" ht="30" customHeight="1" thickBot="1" x14ac:dyDescent="0.3">
      <c r="A162" s="338"/>
      <c r="B162" s="148">
        <v>1600</v>
      </c>
      <c r="C162" s="70">
        <v>40579</v>
      </c>
      <c r="D162" s="70">
        <v>100026291</v>
      </c>
      <c r="E162" s="70">
        <v>48704</v>
      </c>
      <c r="F162" s="70">
        <v>100031374</v>
      </c>
      <c r="G162" s="70">
        <v>49084</v>
      </c>
      <c r="H162" s="70">
        <v>100026311</v>
      </c>
      <c r="I162" s="70">
        <v>62762</v>
      </c>
      <c r="J162" s="70">
        <v>100031394</v>
      </c>
      <c r="K162" s="70">
        <v>95752</v>
      </c>
      <c r="L162" s="149">
        <v>100025291</v>
      </c>
      <c r="M162" s="98">
        <f t="shared" si="100"/>
        <v>40579</v>
      </c>
      <c r="N162" s="150">
        <f t="shared" si="101"/>
        <v>0</v>
      </c>
      <c r="O162" s="98">
        <f t="shared" si="102"/>
        <v>48704</v>
      </c>
      <c r="P162" s="150">
        <f t="shared" si="103"/>
        <v>0</v>
      </c>
      <c r="Q162" s="98">
        <f t="shared" si="104"/>
        <v>49084</v>
      </c>
      <c r="R162" s="150">
        <f t="shared" si="105"/>
        <v>0</v>
      </c>
      <c r="S162" s="98">
        <f t="shared" si="106"/>
        <v>62762</v>
      </c>
      <c r="T162" s="150">
        <f t="shared" si="107"/>
        <v>0</v>
      </c>
      <c r="U162" s="98">
        <f t="shared" si="108"/>
        <v>95752</v>
      </c>
      <c r="V162" s="150">
        <f t="shared" si="109"/>
        <v>0</v>
      </c>
      <c r="W162" s="117"/>
    </row>
    <row r="163" spans="1:23" s="13" customFormat="1" ht="30" customHeight="1" thickBot="1" x14ac:dyDescent="0.3">
      <c r="A163" s="338"/>
      <c r="B163" s="151">
        <v>1800</v>
      </c>
      <c r="C163" s="269">
        <v>45170</v>
      </c>
      <c r="D163" s="269">
        <v>100026293</v>
      </c>
      <c r="E163" s="269">
        <v>52425</v>
      </c>
      <c r="F163" s="269">
        <v>100031376</v>
      </c>
      <c r="G163" s="269">
        <v>54989</v>
      </c>
      <c r="H163" s="269">
        <v>100026313</v>
      </c>
      <c r="I163" s="269">
        <v>70160</v>
      </c>
      <c r="J163" s="269">
        <v>100031396</v>
      </c>
      <c r="K163" s="269">
        <v>106340</v>
      </c>
      <c r="L163" s="149">
        <v>100025293</v>
      </c>
      <c r="M163" s="98">
        <f t="shared" si="100"/>
        <v>45170</v>
      </c>
      <c r="N163" s="150">
        <f t="shared" si="101"/>
        <v>0</v>
      </c>
      <c r="O163" s="98">
        <f t="shared" si="102"/>
        <v>52425</v>
      </c>
      <c r="P163" s="150">
        <f t="shared" si="103"/>
        <v>0</v>
      </c>
      <c r="Q163" s="98">
        <f t="shared" si="104"/>
        <v>54989</v>
      </c>
      <c r="R163" s="150">
        <f t="shared" si="105"/>
        <v>0</v>
      </c>
      <c r="S163" s="98">
        <f t="shared" si="106"/>
        <v>70160</v>
      </c>
      <c r="T163" s="150">
        <f t="shared" si="107"/>
        <v>0</v>
      </c>
      <c r="U163" s="98">
        <f t="shared" si="108"/>
        <v>106340</v>
      </c>
      <c r="V163" s="150">
        <f t="shared" si="109"/>
        <v>0</v>
      </c>
      <c r="W163" s="117"/>
    </row>
    <row r="164" spans="1:23" s="13" customFormat="1" ht="30" customHeight="1" thickBot="1" x14ac:dyDescent="0.3">
      <c r="A164" s="339"/>
      <c r="B164" s="148">
        <v>2000</v>
      </c>
      <c r="C164" s="70">
        <v>49133</v>
      </c>
      <c r="D164" s="70">
        <v>100026295</v>
      </c>
      <c r="E164" s="70">
        <v>58401</v>
      </c>
      <c r="F164" s="70">
        <v>100031378</v>
      </c>
      <c r="G164" s="70">
        <v>61113</v>
      </c>
      <c r="H164" s="70">
        <v>100026315</v>
      </c>
      <c r="I164" s="70">
        <v>79422</v>
      </c>
      <c r="J164" s="70">
        <v>100031398</v>
      </c>
      <c r="K164" s="70">
        <v>120762</v>
      </c>
      <c r="L164" s="149">
        <v>100025295</v>
      </c>
      <c r="M164" s="98">
        <f t="shared" si="100"/>
        <v>49133</v>
      </c>
      <c r="N164" s="150">
        <f t="shared" si="101"/>
        <v>0</v>
      </c>
      <c r="O164" s="98">
        <f t="shared" si="102"/>
        <v>58401</v>
      </c>
      <c r="P164" s="150">
        <f t="shared" si="103"/>
        <v>0</v>
      </c>
      <c r="Q164" s="98">
        <f t="shared" si="104"/>
        <v>61113</v>
      </c>
      <c r="R164" s="150">
        <f t="shared" si="105"/>
        <v>0</v>
      </c>
      <c r="S164" s="98">
        <f t="shared" si="106"/>
        <v>79422</v>
      </c>
      <c r="T164" s="150">
        <f t="shared" si="107"/>
        <v>0</v>
      </c>
      <c r="U164" s="98">
        <f t="shared" si="108"/>
        <v>120762</v>
      </c>
      <c r="V164" s="150">
        <f t="shared" si="109"/>
        <v>0</v>
      </c>
      <c r="W164" s="117"/>
    </row>
    <row r="165" spans="1:23" s="13" customFormat="1" ht="9" customHeight="1" thickBot="1" x14ac:dyDescent="0.3">
      <c r="A165" s="340"/>
      <c r="B165" s="341"/>
      <c r="C165" s="341"/>
      <c r="D165" s="341"/>
      <c r="E165" s="341"/>
      <c r="F165" s="341"/>
      <c r="G165" s="341"/>
      <c r="H165" s="341"/>
      <c r="I165" s="341"/>
      <c r="J165" s="341"/>
      <c r="K165" s="341"/>
      <c r="L165" s="341"/>
      <c r="M165" s="341"/>
      <c r="N165" s="341"/>
      <c r="O165" s="341"/>
      <c r="P165" s="341"/>
      <c r="Q165" s="341"/>
      <c r="R165" s="341"/>
      <c r="S165" s="341"/>
      <c r="T165" s="341"/>
      <c r="U165" s="341"/>
      <c r="V165" s="341"/>
      <c r="W165" s="342"/>
    </row>
    <row r="166" spans="1:23" s="13" customFormat="1" ht="30" customHeight="1" thickBot="1" x14ac:dyDescent="0.3">
      <c r="A166" s="337" t="s">
        <v>785</v>
      </c>
      <c r="B166" s="148">
        <v>400</v>
      </c>
      <c r="C166" s="70">
        <v>8845</v>
      </c>
      <c r="D166" s="70">
        <v>100026074</v>
      </c>
      <c r="E166" s="70">
        <v>10557</v>
      </c>
      <c r="F166" s="70">
        <v>100031190</v>
      </c>
      <c r="G166" s="70">
        <v>10888</v>
      </c>
      <c r="H166" s="70">
        <v>100026091</v>
      </c>
      <c r="I166" s="70">
        <v>13227</v>
      </c>
      <c r="J166" s="70">
        <v>100031207</v>
      </c>
      <c r="K166" s="70">
        <v>15453</v>
      </c>
      <c r="L166" s="149">
        <v>100025145</v>
      </c>
      <c r="M166" s="98">
        <f t="shared" ref="M166:M178" si="110">C166*(1-$M$4)</f>
        <v>8845</v>
      </c>
      <c r="N166" s="150">
        <f t="shared" ref="N166:N178" si="111">M166*W166</f>
        <v>0</v>
      </c>
      <c r="O166" s="98">
        <f t="shared" ref="O166:O178" si="112">E166*(1-$M$4)</f>
        <v>10557</v>
      </c>
      <c r="P166" s="150">
        <f t="shared" ref="P166:P178" si="113">O166*W166</f>
        <v>0</v>
      </c>
      <c r="Q166" s="98">
        <f t="shared" ref="Q166:Q178" si="114">G166*(1-$M$4)</f>
        <v>10888</v>
      </c>
      <c r="R166" s="150">
        <f t="shared" ref="R166:R178" si="115">Q166*W166</f>
        <v>0</v>
      </c>
      <c r="S166" s="98">
        <f t="shared" ref="S166:S178" si="116">I166*(1-$M$4)</f>
        <v>13227</v>
      </c>
      <c r="T166" s="150">
        <f t="shared" ref="T166:T178" si="117">S166*W166</f>
        <v>0</v>
      </c>
      <c r="U166" s="98">
        <f t="shared" ref="U166:U178" si="118">K166*(1-$M$4)</f>
        <v>15453</v>
      </c>
      <c r="V166" s="150">
        <f t="shared" ref="V166:V178" si="119">U166*W166</f>
        <v>0</v>
      </c>
      <c r="W166" s="117"/>
    </row>
    <row r="167" spans="1:23" s="13" customFormat="1" ht="30" customHeight="1" thickBot="1" x14ac:dyDescent="0.3">
      <c r="A167" s="338"/>
      <c r="B167" s="151">
        <v>500</v>
      </c>
      <c r="C167" s="269">
        <v>9566</v>
      </c>
      <c r="D167" s="269">
        <v>100026075</v>
      </c>
      <c r="E167" s="269">
        <v>11496</v>
      </c>
      <c r="F167" s="269">
        <v>100031191</v>
      </c>
      <c r="G167" s="269">
        <v>11893</v>
      </c>
      <c r="H167" s="269">
        <v>100026092</v>
      </c>
      <c r="I167" s="269">
        <v>14480</v>
      </c>
      <c r="J167" s="269">
        <v>100031208</v>
      </c>
      <c r="K167" s="269">
        <v>17059</v>
      </c>
      <c r="L167" s="149">
        <v>100025146</v>
      </c>
      <c r="M167" s="98">
        <f t="shared" si="110"/>
        <v>9566</v>
      </c>
      <c r="N167" s="150">
        <f t="shared" si="111"/>
        <v>0</v>
      </c>
      <c r="O167" s="98">
        <f t="shared" si="112"/>
        <v>11496</v>
      </c>
      <c r="P167" s="150">
        <f t="shared" si="113"/>
        <v>0</v>
      </c>
      <c r="Q167" s="98">
        <f t="shared" si="114"/>
        <v>11893</v>
      </c>
      <c r="R167" s="150">
        <f t="shared" si="115"/>
        <v>0</v>
      </c>
      <c r="S167" s="98">
        <f t="shared" si="116"/>
        <v>14480</v>
      </c>
      <c r="T167" s="150">
        <f t="shared" si="117"/>
        <v>0</v>
      </c>
      <c r="U167" s="98">
        <f t="shared" si="118"/>
        <v>17059</v>
      </c>
      <c r="V167" s="150">
        <f t="shared" si="119"/>
        <v>0</v>
      </c>
      <c r="W167" s="117"/>
    </row>
    <row r="168" spans="1:23" s="13" customFormat="1" ht="30" customHeight="1" thickBot="1" x14ac:dyDescent="0.3">
      <c r="A168" s="338"/>
      <c r="B168" s="148">
        <v>600</v>
      </c>
      <c r="C168" s="70">
        <v>10285</v>
      </c>
      <c r="D168" s="70">
        <v>100026076</v>
      </c>
      <c r="E168" s="70">
        <v>12425</v>
      </c>
      <c r="F168" s="70">
        <v>100031192</v>
      </c>
      <c r="G168" s="70">
        <v>12889</v>
      </c>
      <c r="H168" s="70">
        <v>100026093</v>
      </c>
      <c r="I168" s="70">
        <v>15743</v>
      </c>
      <c r="J168" s="70">
        <v>100031209</v>
      </c>
      <c r="K168" s="70">
        <v>18671</v>
      </c>
      <c r="L168" s="149">
        <v>100025147</v>
      </c>
      <c r="M168" s="98">
        <f t="shared" si="110"/>
        <v>10285</v>
      </c>
      <c r="N168" s="150">
        <f t="shared" si="111"/>
        <v>0</v>
      </c>
      <c r="O168" s="98">
        <f t="shared" si="112"/>
        <v>12425</v>
      </c>
      <c r="P168" s="150">
        <f t="shared" si="113"/>
        <v>0</v>
      </c>
      <c r="Q168" s="98">
        <f t="shared" si="114"/>
        <v>12889</v>
      </c>
      <c r="R168" s="150">
        <f t="shared" si="115"/>
        <v>0</v>
      </c>
      <c r="S168" s="98">
        <f t="shared" si="116"/>
        <v>15743</v>
      </c>
      <c r="T168" s="150">
        <f t="shared" si="117"/>
        <v>0</v>
      </c>
      <c r="U168" s="98">
        <f t="shared" si="118"/>
        <v>18671</v>
      </c>
      <c r="V168" s="150">
        <f t="shared" si="119"/>
        <v>0</v>
      </c>
      <c r="W168" s="117"/>
    </row>
    <row r="169" spans="1:23" s="13" customFormat="1" ht="30" customHeight="1" thickBot="1" x14ac:dyDescent="0.3">
      <c r="A169" s="338"/>
      <c r="B169" s="151">
        <v>700</v>
      </c>
      <c r="C169" s="269">
        <v>11014</v>
      </c>
      <c r="D169" s="269">
        <v>100026077</v>
      </c>
      <c r="E169" s="269">
        <v>13356</v>
      </c>
      <c r="F169" s="269">
        <v>100031193</v>
      </c>
      <c r="G169" s="269">
        <v>13904</v>
      </c>
      <c r="H169" s="269">
        <v>100026094</v>
      </c>
      <c r="I169" s="269">
        <v>16996</v>
      </c>
      <c r="J169" s="269">
        <v>100031210</v>
      </c>
      <c r="K169" s="269">
        <v>20287</v>
      </c>
      <c r="L169" s="149">
        <v>100025148</v>
      </c>
      <c r="M169" s="98">
        <f t="shared" si="110"/>
        <v>11014</v>
      </c>
      <c r="N169" s="150">
        <f t="shared" si="111"/>
        <v>0</v>
      </c>
      <c r="O169" s="98">
        <f t="shared" si="112"/>
        <v>13356</v>
      </c>
      <c r="P169" s="150">
        <f t="shared" si="113"/>
        <v>0</v>
      </c>
      <c r="Q169" s="98">
        <f t="shared" si="114"/>
        <v>13904</v>
      </c>
      <c r="R169" s="150">
        <f t="shared" si="115"/>
        <v>0</v>
      </c>
      <c r="S169" s="98">
        <f t="shared" si="116"/>
        <v>16996</v>
      </c>
      <c r="T169" s="150">
        <f t="shared" si="117"/>
        <v>0</v>
      </c>
      <c r="U169" s="98">
        <f t="shared" si="118"/>
        <v>20287</v>
      </c>
      <c r="V169" s="150">
        <f t="shared" si="119"/>
        <v>0</v>
      </c>
      <c r="W169" s="117"/>
    </row>
    <row r="170" spans="1:23" s="13" customFormat="1" ht="30" customHeight="1" thickBot="1" x14ac:dyDescent="0.3">
      <c r="A170" s="338"/>
      <c r="B170" s="148">
        <v>800</v>
      </c>
      <c r="C170" s="70">
        <v>11743</v>
      </c>
      <c r="D170" s="70">
        <v>100026078</v>
      </c>
      <c r="E170" s="70">
        <v>14286</v>
      </c>
      <c r="F170" s="70">
        <v>100031194</v>
      </c>
      <c r="G170" s="70">
        <v>15287</v>
      </c>
      <c r="H170" s="70">
        <v>100026095</v>
      </c>
      <c r="I170" s="70">
        <v>18271</v>
      </c>
      <c r="J170" s="70">
        <v>100031211</v>
      </c>
      <c r="K170" s="70">
        <v>21893</v>
      </c>
      <c r="L170" s="149">
        <v>100025149</v>
      </c>
      <c r="M170" s="98">
        <f t="shared" si="110"/>
        <v>11743</v>
      </c>
      <c r="N170" s="150">
        <f t="shared" si="111"/>
        <v>0</v>
      </c>
      <c r="O170" s="98">
        <f t="shared" si="112"/>
        <v>14286</v>
      </c>
      <c r="P170" s="150">
        <f t="shared" si="113"/>
        <v>0</v>
      </c>
      <c r="Q170" s="98">
        <f t="shared" si="114"/>
        <v>15287</v>
      </c>
      <c r="R170" s="150">
        <f t="shared" si="115"/>
        <v>0</v>
      </c>
      <c r="S170" s="98">
        <f t="shared" si="116"/>
        <v>18271</v>
      </c>
      <c r="T170" s="150">
        <f t="shared" si="117"/>
        <v>0</v>
      </c>
      <c r="U170" s="98">
        <f t="shared" si="118"/>
        <v>21893</v>
      </c>
      <c r="V170" s="150">
        <f t="shared" si="119"/>
        <v>0</v>
      </c>
      <c r="W170" s="117"/>
    </row>
    <row r="171" spans="1:23" s="13" customFormat="1" ht="30" customHeight="1" thickBot="1" x14ac:dyDescent="0.3">
      <c r="A171" s="338"/>
      <c r="B171" s="151">
        <v>900</v>
      </c>
      <c r="C171" s="269">
        <v>12455</v>
      </c>
      <c r="D171" s="269">
        <v>100026079</v>
      </c>
      <c r="E171" s="269">
        <v>15215</v>
      </c>
      <c r="F171" s="269">
        <v>100031195</v>
      </c>
      <c r="G171" s="269">
        <v>16321</v>
      </c>
      <c r="H171" s="269">
        <v>100026096</v>
      </c>
      <c r="I171" s="269">
        <v>19514</v>
      </c>
      <c r="J171" s="269">
        <v>100031212</v>
      </c>
      <c r="K171" s="269">
        <v>23507</v>
      </c>
      <c r="L171" s="149">
        <v>100025150</v>
      </c>
      <c r="M171" s="98">
        <f t="shared" si="110"/>
        <v>12455</v>
      </c>
      <c r="N171" s="150">
        <f t="shared" si="111"/>
        <v>0</v>
      </c>
      <c r="O171" s="98">
        <f t="shared" si="112"/>
        <v>15215</v>
      </c>
      <c r="P171" s="150">
        <f t="shared" si="113"/>
        <v>0</v>
      </c>
      <c r="Q171" s="98">
        <f t="shared" si="114"/>
        <v>16321</v>
      </c>
      <c r="R171" s="150">
        <f t="shared" si="115"/>
        <v>0</v>
      </c>
      <c r="S171" s="98">
        <f t="shared" si="116"/>
        <v>19514</v>
      </c>
      <c r="T171" s="150">
        <f t="shared" si="117"/>
        <v>0</v>
      </c>
      <c r="U171" s="98">
        <f t="shared" si="118"/>
        <v>23507</v>
      </c>
      <c r="V171" s="150">
        <f t="shared" si="119"/>
        <v>0</v>
      </c>
      <c r="W171" s="117"/>
    </row>
    <row r="172" spans="1:23" s="13" customFormat="1" ht="30" customHeight="1" thickBot="1" x14ac:dyDescent="0.3">
      <c r="A172" s="338"/>
      <c r="B172" s="148">
        <v>1000</v>
      </c>
      <c r="C172" s="70">
        <v>13320</v>
      </c>
      <c r="D172" s="70">
        <v>100026063</v>
      </c>
      <c r="E172" s="70">
        <v>16144</v>
      </c>
      <c r="F172" s="70">
        <v>100031179</v>
      </c>
      <c r="G172" s="70">
        <v>17352</v>
      </c>
      <c r="H172" s="70">
        <v>100026080</v>
      </c>
      <c r="I172" s="70">
        <v>20788</v>
      </c>
      <c r="J172" s="70">
        <v>100031196</v>
      </c>
      <c r="K172" s="70">
        <v>25122</v>
      </c>
      <c r="L172" s="149">
        <v>100025134</v>
      </c>
      <c r="M172" s="98">
        <f t="shared" si="110"/>
        <v>13320</v>
      </c>
      <c r="N172" s="150">
        <f t="shared" si="111"/>
        <v>0</v>
      </c>
      <c r="O172" s="98">
        <f t="shared" si="112"/>
        <v>16144</v>
      </c>
      <c r="P172" s="150">
        <f t="shared" si="113"/>
        <v>0</v>
      </c>
      <c r="Q172" s="98">
        <f t="shared" si="114"/>
        <v>17352</v>
      </c>
      <c r="R172" s="150">
        <f t="shared" si="115"/>
        <v>0</v>
      </c>
      <c r="S172" s="98">
        <f t="shared" si="116"/>
        <v>20788</v>
      </c>
      <c r="T172" s="150">
        <f t="shared" si="117"/>
        <v>0</v>
      </c>
      <c r="U172" s="98">
        <f t="shared" si="118"/>
        <v>25122</v>
      </c>
      <c r="V172" s="150">
        <f t="shared" si="119"/>
        <v>0</v>
      </c>
      <c r="W172" s="117"/>
    </row>
    <row r="173" spans="1:23" s="13" customFormat="1" ht="30" customHeight="1" thickBot="1" x14ac:dyDescent="0.3">
      <c r="A173" s="338"/>
      <c r="B173" s="151">
        <v>1100</v>
      </c>
      <c r="C173" s="269">
        <v>13964</v>
      </c>
      <c r="D173" s="269">
        <v>100026064</v>
      </c>
      <c r="E173" s="269">
        <v>17074</v>
      </c>
      <c r="F173" s="269">
        <v>100031180</v>
      </c>
      <c r="G173" s="269">
        <v>18373</v>
      </c>
      <c r="H173" s="269">
        <v>100026081</v>
      </c>
      <c r="I173" s="269">
        <v>22029</v>
      </c>
      <c r="J173" s="269">
        <v>100031197</v>
      </c>
      <c r="K173" s="269">
        <v>26728</v>
      </c>
      <c r="L173" s="149">
        <v>100025135</v>
      </c>
      <c r="M173" s="98">
        <f t="shared" si="110"/>
        <v>13964</v>
      </c>
      <c r="N173" s="150">
        <f t="shared" si="111"/>
        <v>0</v>
      </c>
      <c r="O173" s="98">
        <f t="shared" si="112"/>
        <v>17074</v>
      </c>
      <c r="P173" s="150">
        <f t="shared" si="113"/>
        <v>0</v>
      </c>
      <c r="Q173" s="98">
        <f t="shared" si="114"/>
        <v>18373</v>
      </c>
      <c r="R173" s="150">
        <f t="shared" si="115"/>
        <v>0</v>
      </c>
      <c r="S173" s="98">
        <f t="shared" si="116"/>
        <v>22029</v>
      </c>
      <c r="T173" s="150">
        <f t="shared" si="117"/>
        <v>0</v>
      </c>
      <c r="U173" s="98">
        <f t="shared" si="118"/>
        <v>26728</v>
      </c>
      <c r="V173" s="150">
        <f t="shared" si="119"/>
        <v>0</v>
      </c>
      <c r="W173" s="117"/>
    </row>
    <row r="174" spans="1:23" s="13" customFormat="1" ht="30" customHeight="1" thickBot="1" x14ac:dyDescent="0.3">
      <c r="A174" s="338"/>
      <c r="B174" s="148">
        <v>1200</v>
      </c>
      <c r="C174" s="70">
        <v>14643</v>
      </c>
      <c r="D174" s="70">
        <v>100026065</v>
      </c>
      <c r="E174" s="70">
        <v>18003</v>
      </c>
      <c r="F174" s="70">
        <v>100031181</v>
      </c>
      <c r="G174" s="70">
        <v>20073</v>
      </c>
      <c r="H174" s="70">
        <v>100026082</v>
      </c>
      <c r="I174" s="70">
        <v>23285</v>
      </c>
      <c r="J174" s="70">
        <v>100031198</v>
      </c>
      <c r="K174" s="70">
        <v>28342</v>
      </c>
      <c r="L174" s="149">
        <v>100025136</v>
      </c>
      <c r="M174" s="98">
        <f t="shared" si="110"/>
        <v>14643</v>
      </c>
      <c r="N174" s="150">
        <f t="shared" si="111"/>
        <v>0</v>
      </c>
      <c r="O174" s="98">
        <f t="shared" si="112"/>
        <v>18003</v>
      </c>
      <c r="P174" s="150">
        <f t="shared" si="113"/>
        <v>0</v>
      </c>
      <c r="Q174" s="98">
        <f t="shared" si="114"/>
        <v>20073</v>
      </c>
      <c r="R174" s="150">
        <f t="shared" si="115"/>
        <v>0</v>
      </c>
      <c r="S174" s="98">
        <f t="shared" si="116"/>
        <v>23285</v>
      </c>
      <c r="T174" s="150">
        <f t="shared" si="117"/>
        <v>0</v>
      </c>
      <c r="U174" s="98">
        <f t="shared" si="118"/>
        <v>28342</v>
      </c>
      <c r="V174" s="150">
        <f t="shared" si="119"/>
        <v>0</v>
      </c>
      <c r="W174" s="117"/>
    </row>
    <row r="175" spans="1:23" s="13" customFormat="1" ht="30" customHeight="1" thickBot="1" x14ac:dyDescent="0.3">
      <c r="A175" s="338"/>
      <c r="B175" s="151">
        <v>1400</v>
      </c>
      <c r="C175" s="269">
        <v>16071</v>
      </c>
      <c r="D175" s="269">
        <v>100026067</v>
      </c>
      <c r="E175" s="269">
        <v>19861</v>
      </c>
      <c r="F175" s="269">
        <v>100031183</v>
      </c>
      <c r="G175" s="269">
        <v>22195</v>
      </c>
      <c r="H175" s="269">
        <v>100026084</v>
      </c>
      <c r="I175" s="269">
        <v>25810</v>
      </c>
      <c r="J175" s="269">
        <v>100031200</v>
      </c>
      <c r="K175" s="269">
        <v>31571</v>
      </c>
      <c r="L175" s="149">
        <v>100025138</v>
      </c>
      <c r="M175" s="98">
        <f t="shared" si="110"/>
        <v>16071</v>
      </c>
      <c r="N175" s="150">
        <f t="shared" si="111"/>
        <v>0</v>
      </c>
      <c r="O175" s="98">
        <f t="shared" si="112"/>
        <v>19861</v>
      </c>
      <c r="P175" s="150">
        <f t="shared" si="113"/>
        <v>0</v>
      </c>
      <c r="Q175" s="98">
        <f t="shared" si="114"/>
        <v>22195</v>
      </c>
      <c r="R175" s="150">
        <f t="shared" si="115"/>
        <v>0</v>
      </c>
      <c r="S175" s="98">
        <f t="shared" si="116"/>
        <v>25810</v>
      </c>
      <c r="T175" s="150">
        <f t="shared" si="117"/>
        <v>0</v>
      </c>
      <c r="U175" s="98">
        <f t="shared" si="118"/>
        <v>31571</v>
      </c>
      <c r="V175" s="150">
        <f t="shared" si="119"/>
        <v>0</v>
      </c>
      <c r="W175" s="117"/>
    </row>
    <row r="176" spans="1:23" s="13" customFormat="1" ht="30" customHeight="1" thickBot="1" x14ac:dyDescent="0.3">
      <c r="A176" s="338"/>
      <c r="B176" s="148">
        <v>1600</v>
      </c>
      <c r="C176" s="70">
        <v>17530</v>
      </c>
      <c r="D176" s="70">
        <v>100026069</v>
      </c>
      <c r="E176" s="70">
        <v>21730</v>
      </c>
      <c r="F176" s="70">
        <v>100031185</v>
      </c>
      <c r="G176" s="70">
        <v>24320</v>
      </c>
      <c r="H176" s="70">
        <v>100026086</v>
      </c>
      <c r="I176" s="70">
        <v>28329</v>
      </c>
      <c r="J176" s="70">
        <v>100031202</v>
      </c>
      <c r="K176" s="70">
        <v>36145</v>
      </c>
      <c r="L176" s="149">
        <v>100025140</v>
      </c>
      <c r="M176" s="98">
        <f t="shared" si="110"/>
        <v>17530</v>
      </c>
      <c r="N176" s="150">
        <f t="shared" si="111"/>
        <v>0</v>
      </c>
      <c r="O176" s="98">
        <f t="shared" si="112"/>
        <v>21730</v>
      </c>
      <c r="P176" s="150">
        <f t="shared" si="113"/>
        <v>0</v>
      </c>
      <c r="Q176" s="98">
        <f t="shared" si="114"/>
        <v>24320</v>
      </c>
      <c r="R176" s="150">
        <f t="shared" si="115"/>
        <v>0</v>
      </c>
      <c r="S176" s="98">
        <f t="shared" si="116"/>
        <v>28329</v>
      </c>
      <c r="T176" s="150">
        <f t="shared" si="117"/>
        <v>0</v>
      </c>
      <c r="U176" s="98">
        <f t="shared" si="118"/>
        <v>36145</v>
      </c>
      <c r="V176" s="150">
        <f t="shared" si="119"/>
        <v>0</v>
      </c>
      <c r="W176" s="117"/>
    </row>
    <row r="177" spans="1:23" s="13" customFormat="1" ht="30" customHeight="1" thickBot="1" x14ac:dyDescent="0.3">
      <c r="A177" s="338"/>
      <c r="B177" s="151">
        <v>1800</v>
      </c>
      <c r="C177" s="269">
        <v>18972</v>
      </c>
      <c r="D177" s="269">
        <v>100026071</v>
      </c>
      <c r="E177" s="269">
        <v>23589</v>
      </c>
      <c r="F177" s="269">
        <v>100031187</v>
      </c>
      <c r="G177" s="269">
        <v>27104</v>
      </c>
      <c r="H177" s="269">
        <v>100026088</v>
      </c>
      <c r="I177" s="269">
        <v>30855</v>
      </c>
      <c r="J177" s="269">
        <v>100031204</v>
      </c>
      <c r="K177" s="269">
        <v>39483</v>
      </c>
      <c r="L177" s="149">
        <v>100025142</v>
      </c>
      <c r="M177" s="98">
        <f t="shared" si="110"/>
        <v>18972</v>
      </c>
      <c r="N177" s="150">
        <f t="shared" si="111"/>
        <v>0</v>
      </c>
      <c r="O177" s="98">
        <f t="shared" si="112"/>
        <v>23589</v>
      </c>
      <c r="P177" s="150">
        <f t="shared" si="113"/>
        <v>0</v>
      </c>
      <c r="Q177" s="98">
        <f t="shared" si="114"/>
        <v>27104</v>
      </c>
      <c r="R177" s="150">
        <f t="shared" si="115"/>
        <v>0</v>
      </c>
      <c r="S177" s="98">
        <f t="shared" si="116"/>
        <v>30855</v>
      </c>
      <c r="T177" s="150">
        <f t="shared" si="117"/>
        <v>0</v>
      </c>
      <c r="U177" s="98">
        <f t="shared" si="118"/>
        <v>39483</v>
      </c>
      <c r="V177" s="150">
        <f t="shared" si="119"/>
        <v>0</v>
      </c>
      <c r="W177" s="117"/>
    </row>
    <row r="178" spans="1:23" s="13" customFormat="1" ht="30" customHeight="1" thickBot="1" x14ac:dyDescent="0.3">
      <c r="A178" s="339"/>
      <c r="B178" s="148">
        <v>2000</v>
      </c>
      <c r="C178" s="70">
        <v>20431</v>
      </c>
      <c r="D178" s="70">
        <v>100026073</v>
      </c>
      <c r="E178" s="70">
        <v>25439</v>
      </c>
      <c r="F178" s="70">
        <v>100031189</v>
      </c>
      <c r="G178" s="70">
        <v>29502</v>
      </c>
      <c r="H178" s="70">
        <v>100026090</v>
      </c>
      <c r="I178" s="70">
        <v>33373</v>
      </c>
      <c r="J178" s="70">
        <v>100031206</v>
      </c>
      <c r="K178" s="70">
        <v>44175</v>
      </c>
      <c r="L178" s="149">
        <v>100025144</v>
      </c>
      <c r="M178" s="98">
        <f t="shared" si="110"/>
        <v>20431</v>
      </c>
      <c r="N178" s="150">
        <f t="shared" si="111"/>
        <v>0</v>
      </c>
      <c r="O178" s="98">
        <f t="shared" si="112"/>
        <v>25439</v>
      </c>
      <c r="P178" s="150">
        <f t="shared" si="113"/>
        <v>0</v>
      </c>
      <c r="Q178" s="98">
        <f t="shared" si="114"/>
        <v>29502</v>
      </c>
      <c r="R178" s="150">
        <f t="shared" si="115"/>
        <v>0</v>
      </c>
      <c r="S178" s="98">
        <f t="shared" si="116"/>
        <v>33373</v>
      </c>
      <c r="T178" s="150">
        <f t="shared" si="117"/>
        <v>0</v>
      </c>
      <c r="U178" s="98">
        <f t="shared" si="118"/>
        <v>44175</v>
      </c>
      <c r="V178" s="150">
        <f t="shared" si="119"/>
        <v>0</v>
      </c>
      <c r="W178" s="117"/>
    </row>
    <row r="179" spans="1:23" s="13" customFormat="1" ht="9" customHeight="1" thickBot="1" x14ac:dyDescent="0.3">
      <c r="A179" s="340"/>
      <c r="B179" s="341"/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2"/>
    </row>
    <row r="180" spans="1:23" s="13" customFormat="1" ht="30" customHeight="1" thickBot="1" x14ac:dyDescent="0.3">
      <c r="A180" s="337" t="s">
        <v>786</v>
      </c>
      <c r="B180" s="148">
        <v>400</v>
      </c>
      <c r="C180" s="70">
        <v>12640</v>
      </c>
      <c r="D180" s="70">
        <v>100026145</v>
      </c>
      <c r="E180" s="70">
        <v>14286</v>
      </c>
      <c r="F180" s="70">
        <v>100031261</v>
      </c>
      <c r="G180" s="70">
        <v>14792</v>
      </c>
      <c r="H180" s="70">
        <v>100026165</v>
      </c>
      <c r="I180" s="70">
        <v>18367</v>
      </c>
      <c r="J180" s="70">
        <v>100031281</v>
      </c>
      <c r="K180" s="70">
        <v>20444</v>
      </c>
      <c r="L180" s="149">
        <v>100025182</v>
      </c>
      <c r="M180" s="98">
        <f t="shared" ref="M180:M192" si="120">C180*(1-$M$4)</f>
        <v>12640</v>
      </c>
      <c r="N180" s="150">
        <f t="shared" ref="N180:N192" si="121">M180*W180</f>
        <v>0</v>
      </c>
      <c r="O180" s="98">
        <f t="shared" ref="O180:O192" si="122">E180*(1-$M$4)</f>
        <v>14286</v>
      </c>
      <c r="P180" s="150">
        <f t="shared" ref="P180:P192" si="123">O180*W180</f>
        <v>0</v>
      </c>
      <c r="Q180" s="98">
        <f t="shared" ref="Q180:Q192" si="124">G180*(1-$M$4)</f>
        <v>14792</v>
      </c>
      <c r="R180" s="150">
        <f t="shared" ref="R180:R192" si="125">Q180*W180</f>
        <v>0</v>
      </c>
      <c r="S180" s="98">
        <f t="shared" ref="S180:S192" si="126">I180*(1-$M$4)</f>
        <v>18367</v>
      </c>
      <c r="T180" s="150">
        <f t="shared" ref="T180:T192" si="127">S180*W180</f>
        <v>0</v>
      </c>
      <c r="U180" s="98">
        <f t="shared" ref="U180:U192" si="128">K180*(1-$M$4)</f>
        <v>20444</v>
      </c>
      <c r="V180" s="150">
        <f t="shared" ref="V180:V192" si="129">U180*W180</f>
        <v>0</v>
      </c>
      <c r="W180" s="117"/>
    </row>
    <row r="181" spans="1:23" s="13" customFormat="1" ht="30" customHeight="1" thickBot="1" x14ac:dyDescent="0.3">
      <c r="A181" s="338"/>
      <c r="B181" s="151">
        <v>500</v>
      </c>
      <c r="C181" s="269">
        <v>13871</v>
      </c>
      <c r="D181" s="269">
        <v>100026146</v>
      </c>
      <c r="E181" s="269">
        <v>15753</v>
      </c>
      <c r="F181" s="269">
        <v>100031262</v>
      </c>
      <c r="G181" s="269">
        <v>16381</v>
      </c>
      <c r="H181" s="269">
        <v>100026166</v>
      </c>
      <c r="I181" s="269">
        <v>19876</v>
      </c>
      <c r="J181" s="269">
        <v>100031282</v>
      </c>
      <c r="K181" s="269">
        <v>22812</v>
      </c>
      <c r="L181" s="149">
        <v>100025183</v>
      </c>
      <c r="M181" s="98">
        <f t="shared" si="120"/>
        <v>13871</v>
      </c>
      <c r="N181" s="150">
        <f t="shared" si="121"/>
        <v>0</v>
      </c>
      <c r="O181" s="98">
        <f t="shared" si="122"/>
        <v>15753</v>
      </c>
      <c r="P181" s="150">
        <f t="shared" si="123"/>
        <v>0</v>
      </c>
      <c r="Q181" s="98">
        <f t="shared" si="124"/>
        <v>16381</v>
      </c>
      <c r="R181" s="150">
        <f t="shared" si="125"/>
        <v>0</v>
      </c>
      <c r="S181" s="98">
        <f t="shared" si="126"/>
        <v>19876</v>
      </c>
      <c r="T181" s="150">
        <f t="shared" si="127"/>
        <v>0</v>
      </c>
      <c r="U181" s="98">
        <f t="shared" si="128"/>
        <v>22812</v>
      </c>
      <c r="V181" s="150">
        <f t="shared" si="129"/>
        <v>0</v>
      </c>
      <c r="W181" s="117"/>
    </row>
    <row r="182" spans="1:23" s="13" customFormat="1" ht="30" customHeight="1" thickBot="1" x14ac:dyDescent="0.3">
      <c r="A182" s="338"/>
      <c r="B182" s="148">
        <v>600</v>
      </c>
      <c r="C182" s="70">
        <v>15123</v>
      </c>
      <c r="D182" s="70">
        <v>100026147</v>
      </c>
      <c r="E182" s="70">
        <v>17240</v>
      </c>
      <c r="F182" s="70">
        <v>100031263</v>
      </c>
      <c r="G182" s="70">
        <v>17956</v>
      </c>
      <c r="H182" s="70">
        <v>100026167</v>
      </c>
      <c r="I182" s="70">
        <v>21824</v>
      </c>
      <c r="J182" s="70">
        <v>100031283</v>
      </c>
      <c r="K182" s="70">
        <v>25178</v>
      </c>
      <c r="L182" s="149">
        <v>100025184</v>
      </c>
      <c r="M182" s="98">
        <f t="shared" si="120"/>
        <v>15123</v>
      </c>
      <c r="N182" s="150">
        <f t="shared" si="121"/>
        <v>0</v>
      </c>
      <c r="O182" s="98">
        <f t="shared" si="122"/>
        <v>17240</v>
      </c>
      <c r="P182" s="150">
        <f t="shared" si="123"/>
        <v>0</v>
      </c>
      <c r="Q182" s="98">
        <f t="shared" si="124"/>
        <v>17956</v>
      </c>
      <c r="R182" s="150">
        <f t="shared" si="125"/>
        <v>0</v>
      </c>
      <c r="S182" s="98">
        <f t="shared" si="126"/>
        <v>21824</v>
      </c>
      <c r="T182" s="150">
        <f t="shared" si="127"/>
        <v>0</v>
      </c>
      <c r="U182" s="98">
        <f t="shared" si="128"/>
        <v>25178</v>
      </c>
      <c r="V182" s="150">
        <f t="shared" si="129"/>
        <v>0</v>
      </c>
      <c r="W182" s="117"/>
    </row>
    <row r="183" spans="1:23" s="13" customFormat="1" ht="30" customHeight="1" thickBot="1" x14ac:dyDescent="0.3">
      <c r="A183" s="338"/>
      <c r="B183" s="151">
        <v>700</v>
      </c>
      <c r="C183" s="269">
        <v>16354</v>
      </c>
      <c r="D183" s="269">
        <v>100026148</v>
      </c>
      <c r="E183" s="269">
        <v>18727</v>
      </c>
      <c r="F183" s="269">
        <v>100031264</v>
      </c>
      <c r="G183" s="269">
        <v>19552</v>
      </c>
      <c r="H183" s="269">
        <v>100026168</v>
      </c>
      <c r="I183" s="269">
        <v>23791</v>
      </c>
      <c r="J183" s="269">
        <v>100031284</v>
      </c>
      <c r="K183" s="269">
        <v>27546</v>
      </c>
      <c r="L183" s="149">
        <v>100025185</v>
      </c>
      <c r="M183" s="98">
        <f t="shared" si="120"/>
        <v>16354</v>
      </c>
      <c r="N183" s="150">
        <f t="shared" si="121"/>
        <v>0</v>
      </c>
      <c r="O183" s="98">
        <f t="shared" si="122"/>
        <v>18727</v>
      </c>
      <c r="P183" s="150">
        <f t="shared" si="123"/>
        <v>0</v>
      </c>
      <c r="Q183" s="98">
        <f t="shared" si="124"/>
        <v>19552</v>
      </c>
      <c r="R183" s="150">
        <f t="shared" si="125"/>
        <v>0</v>
      </c>
      <c r="S183" s="98">
        <f t="shared" si="126"/>
        <v>23791</v>
      </c>
      <c r="T183" s="150">
        <f t="shared" si="127"/>
        <v>0</v>
      </c>
      <c r="U183" s="98">
        <f t="shared" si="128"/>
        <v>27546</v>
      </c>
      <c r="V183" s="150">
        <f t="shared" si="129"/>
        <v>0</v>
      </c>
      <c r="W183" s="117"/>
    </row>
    <row r="184" spans="1:23" s="13" customFormat="1" ht="30" customHeight="1" thickBot="1" x14ac:dyDescent="0.3">
      <c r="A184" s="338"/>
      <c r="B184" s="148">
        <v>800</v>
      </c>
      <c r="C184" s="70">
        <v>17615</v>
      </c>
      <c r="D184" s="70">
        <v>100026149</v>
      </c>
      <c r="E184" s="70">
        <v>20203</v>
      </c>
      <c r="F184" s="70">
        <v>100031265</v>
      </c>
      <c r="G184" s="70">
        <v>21119</v>
      </c>
      <c r="H184" s="70">
        <v>100026169</v>
      </c>
      <c r="I184" s="70">
        <v>25757</v>
      </c>
      <c r="J184" s="70">
        <v>100031285</v>
      </c>
      <c r="K184" s="70">
        <v>29914</v>
      </c>
      <c r="L184" s="149">
        <v>100025186</v>
      </c>
      <c r="M184" s="98">
        <f t="shared" si="120"/>
        <v>17615</v>
      </c>
      <c r="N184" s="150">
        <f t="shared" si="121"/>
        <v>0</v>
      </c>
      <c r="O184" s="98">
        <f t="shared" si="122"/>
        <v>20203</v>
      </c>
      <c r="P184" s="150">
        <f t="shared" si="123"/>
        <v>0</v>
      </c>
      <c r="Q184" s="98">
        <f t="shared" si="124"/>
        <v>21119</v>
      </c>
      <c r="R184" s="150">
        <f t="shared" si="125"/>
        <v>0</v>
      </c>
      <c r="S184" s="98">
        <f t="shared" si="126"/>
        <v>25757</v>
      </c>
      <c r="T184" s="150">
        <f t="shared" si="127"/>
        <v>0</v>
      </c>
      <c r="U184" s="98">
        <f t="shared" si="128"/>
        <v>29914</v>
      </c>
      <c r="V184" s="150">
        <f t="shared" si="129"/>
        <v>0</v>
      </c>
      <c r="W184" s="117"/>
    </row>
    <row r="185" spans="1:23" s="13" customFormat="1" ht="30" customHeight="1" thickBot="1" x14ac:dyDescent="0.3">
      <c r="A185" s="338"/>
      <c r="B185" s="151">
        <v>900</v>
      </c>
      <c r="C185" s="269">
        <v>18848</v>
      </c>
      <c r="D185" s="269">
        <v>100026150</v>
      </c>
      <c r="E185" s="269">
        <v>21683</v>
      </c>
      <c r="F185" s="269">
        <v>100031266</v>
      </c>
      <c r="G185" s="269">
        <v>22696</v>
      </c>
      <c r="H185" s="269">
        <v>100026170</v>
      </c>
      <c r="I185" s="269">
        <v>26996</v>
      </c>
      <c r="J185" s="269">
        <v>100031286</v>
      </c>
      <c r="K185" s="269">
        <v>32274</v>
      </c>
      <c r="L185" s="149">
        <v>100025187</v>
      </c>
      <c r="M185" s="98">
        <f t="shared" si="120"/>
        <v>18848</v>
      </c>
      <c r="N185" s="150">
        <f t="shared" si="121"/>
        <v>0</v>
      </c>
      <c r="O185" s="98">
        <f t="shared" si="122"/>
        <v>21683</v>
      </c>
      <c r="P185" s="150">
        <f t="shared" si="123"/>
        <v>0</v>
      </c>
      <c r="Q185" s="98">
        <f t="shared" si="124"/>
        <v>22696</v>
      </c>
      <c r="R185" s="150">
        <f t="shared" si="125"/>
        <v>0</v>
      </c>
      <c r="S185" s="98">
        <f t="shared" si="126"/>
        <v>26996</v>
      </c>
      <c r="T185" s="150">
        <f t="shared" si="127"/>
        <v>0</v>
      </c>
      <c r="U185" s="98">
        <f t="shared" si="128"/>
        <v>32274</v>
      </c>
      <c r="V185" s="150">
        <f t="shared" si="129"/>
        <v>0</v>
      </c>
      <c r="W185" s="117"/>
    </row>
    <row r="186" spans="1:23" s="13" customFormat="1" ht="30" customHeight="1" thickBot="1" x14ac:dyDescent="0.3">
      <c r="A186" s="338"/>
      <c r="B186" s="148">
        <v>1000</v>
      </c>
      <c r="C186" s="70">
        <v>20098</v>
      </c>
      <c r="D186" s="70">
        <v>100026131</v>
      </c>
      <c r="E186" s="70">
        <v>23168</v>
      </c>
      <c r="F186" s="70">
        <v>100031247</v>
      </c>
      <c r="G186" s="70">
        <v>24280</v>
      </c>
      <c r="H186" s="70">
        <v>100026151</v>
      </c>
      <c r="I186" s="70">
        <v>28903</v>
      </c>
      <c r="J186" s="70">
        <v>100031267</v>
      </c>
      <c r="K186" s="70">
        <v>34639</v>
      </c>
      <c r="L186" s="149">
        <v>100025168</v>
      </c>
      <c r="M186" s="98">
        <f t="shared" si="120"/>
        <v>20098</v>
      </c>
      <c r="N186" s="150">
        <f t="shared" si="121"/>
        <v>0</v>
      </c>
      <c r="O186" s="98">
        <f t="shared" si="122"/>
        <v>23168</v>
      </c>
      <c r="P186" s="150">
        <f t="shared" si="123"/>
        <v>0</v>
      </c>
      <c r="Q186" s="98">
        <f t="shared" si="124"/>
        <v>24280</v>
      </c>
      <c r="R186" s="150">
        <f t="shared" si="125"/>
        <v>0</v>
      </c>
      <c r="S186" s="98">
        <f t="shared" si="126"/>
        <v>28903</v>
      </c>
      <c r="T186" s="150">
        <f t="shared" si="127"/>
        <v>0</v>
      </c>
      <c r="U186" s="98">
        <f t="shared" si="128"/>
        <v>34639</v>
      </c>
      <c r="V186" s="150">
        <f t="shared" si="129"/>
        <v>0</v>
      </c>
      <c r="W186" s="117"/>
    </row>
    <row r="187" spans="1:23" s="13" customFormat="1" ht="30" customHeight="1" thickBot="1" x14ac:dyDescent="0.3">
      <c r="A187" s="338"/>
      <c r="B187" s="151">
        <v>1100</v>
      </c>
      <c r="C187" s="269">
        <v>21330</v>
      </c>
      <c r="D187" s="269">
        <v>100026132</v>
      </c>
      <c r="E187" s="269">
        <v>24654</v>
      </c>
      <c r="F187" s="269">
        <v>100031248</v>
      </c>
      <c r="G187" s="269">
        <v>25749</v>
      </c>
      <c r="H187" s="269">
        <v>100026152</v>
      </c>
      <c r="I187" s="269">
        <v>30830</v>
      </c>
      <c r="J187" s="269">
        <v>100031268</v>
      </c>
      <c r="K187" s="269">
        <v>37017</v>
      </c>
      <c r="L187" s="149">
        <v>100025169</v>
      </c>
      <c r="M187" s="98">
        <f t="shared" si="120"/>
        <v>21330</v>
      </c>
      <c r="N187" s="150">
        <f t="shared" si="121"/>
        <v>0</v>
      </c>
      <c r="O187" s="98">
        <f t="shared" si="122"/>
        <v>24654</v>
      </c>
      <c r="P187" s="150">
        <f t="shared" si="123"/>
        <v>0</v>
      </c>
      <c r="Q187" s="98">
        <f t="shared" si="124"/>
        <v>25749</v>
      </c>
      <c r="R187" s="150">
        <f t="shared" si="125"/>
        <v>0</v>
      </c>
      <c r="S187" s="98">
        <f t="shared" si="126"/>
        <v>30830</v>
      </c>
      <c r="T187" s="150">
        <f t="shared" si="127"/>
        <v>0</v>
      </c>
      <c r="U187" s="98">
        <f t="shared" si="128"/>
        <v>37017</v>
      </c>
      <c r="V187" s="150">
        <f t="shared" si="129"/>
        <v>0</v>
      </c>
      <c r="W187" s="117"/>
    </row>
    <row r="188" spans="1:23" s="13" customFormat="1" ht="30" customHeight="1" thickBot="1" x14ac:dyDescent="0.3">
      <c r="A188" s="338"/>
      <c r="B188" s="148">
        <v>1200</v>
      </c>
      <c r="C188" s="70">
        <v>22579</v>
      </c>
      <c r="D188" s="70">
        <v>100026133</v>
      </c>
      <c r="E188" s="70">
        <v>26141</v>
      </c>
      <c r="F188" s="70">
        <v>100031249</v>
      </c>
      <c r="G188" s="70">
        <v>27436</v>
      </c>
      <c r="H188" s="70">
        <v>100026153</v>
      </c>
      <c r="I188" s="70">
        <v>32726</v>
      </c>
      <c r="J188" s="70">
        <v>100031269</v>
      </c>
      <c r="K188" s="70">
        <v>42187</v>
      </c>
      <c r="L188" s="149">
        <v>100025170</v>
      </c>
      <c r="M188" s="98">
        <f t="shared" si="120"/>
        <v>22579</v>
      </c>
      <c r="N188" s="150">
        <f t="shared" si="121"/>
        <v>0</v>
      </c>
      <c r="O188" s="98">
        <f t="shared" si="122"/>
        <v>26141</v>
      </c>
      <c r="P188" s="150">
        <f t="shared" si="123"/>
        <v>0</v>
      </c>
      <c r="Q188" s="98">
        <f t="shared" si="124"/>
        <v>27436</v>
      </c>
      <c r="R188" s="150">
        <f t="shared" si="125"/>
        <v>0</v>
      </c>
      <c r="S188" s="98">
        <f t="shared" si="126"/>
        <v>32726</v>
      </c>
      <c r="T188" s="150">
        <f t="shared" si="127"/>
        <v>0</v>
      </c>
      <c r="U188" s="98">
        <f t="shared" si="128"/>
        <v>42187</v>
      </c>
      <c r="V188" s="150">
        <f t="shared" si="129"/>
        <v>0</v>
      </c>
      <c r="W188" s="117"/>
    </row>
    <row r="189" spans="1:23" s="13" customFormat="1" ht="30" customHeight="1" thickBot="1" x14ac:dyDescent="0.3">
      <c r="A189" s="338"/>
      <c r="B189" s="151">
        <v>1400</v>
      </c>
      <c r="C189" s="269">
        <v>25062</v>
      </c>
      <c r="D189" s="269">
        <v>100026135</v>
      </c>
      <c r="E189" s="269">
        <v>29095</v>
      </c>
      <c r="F189" s="269">
        <v>100031251</v>
      </c>
      <c r="G189" s="269">
        <v>29069</v>
      </c>
      <c r="H189" s="269">
        <v>100026155</v>
      </c>
      <c r="I189" s="269">
        <v>36552</v>
      </c>
      <c r="J189" s="269">
        <v>100031271</v>
      </c>
      <c r="K189" s="269">
        <v>47261</v>
      </c>
      <c r="L189" s="149">
        <v>100025172</v>
      </c>
      <c r="M189" s="98">
        <f t="shared" si="120"/>
        <v>25062</v>
      </c>
      <c r="N189" s="150">
        <f t="shared" si="121"/>
        <v>0</v>
      </c>
      <c r="O189" s="98">
        <f t="shared" si="122"/>
        <v>29095</v>
      </c>
      <c r="P189" s="150">
        <f t="shared" si="123"/>
        <v>0</v>
      </c>
      <c r="Q189" s="98">
        <f t="shared" si="124"/>
        <v>29069</v>
      </c>
      <c r="R189" s="150">
        <f t="shared" si="125"/>
        <v>0</v>
      </c>
      <c r="S189" s="98">
        <f t="shared" si="126"/>
        <v>36552</v>
      </c>
      <c r="T189" s="150">
        <f t="shared" si="127"/>
        <v>0</v>
      </c>
      <c r="U189" s="98">
        <f t="shared" si="128"/>
        <v>47261</v>
      </c>
      <c r="V189" s="150">
        <f t="shared" si="129"/>
        <v>0</v>
      </c>
      <c r="W189" s="117"/>
    </row>
    <row r="190" spans="1:23" s="13" customFormat="1" ht="30" customHeight="1" thickBot="1" x14ac:dyDescent="0.3">
      <c r="A190" s="338"/>
      <c r="B190" s="148">
        <v>1600</v>
      </c>
      <c r="C190" s="70">
        <v>27546</v>
      </c>
      <c r="D190" s="70">
        <v>100026137</v>
      </c>
      <c r="E190" s="70">
        <v>32058</v>
      </c>
      <c r="F190" s="70">
        <v>100031253</v>
      </c>
      <c r="G190" s="70">
        <v>32924</v>
      </c>
      <c r="H190" s="70">
        <v>100026157</v>
      </c>
      <c r="I190" s="70">
        <v>40367</v>
      </c>
      <c r="J190" s="70">
        <v>100031273</v>
      </c>
      <c r="K190" s="70">
        <v>52324</v>
      </c>
      <c r="L190" s="149">
        <v>100025174</v>
      </c>
      <c r="M190" s="98">
        <f t="shared" si="120"/>
        <v>27546</v>
      </c>
      <c r="N190" s="150">
        <f t="shared" si="121"/>
        <v>0</v>
      </c>
      <c r="O190" s="98">
        <f t="shared" si="122"/>
        <v>32058</v>
      </c>
      <c r="P190" s="150">
        <f t="shared" si="123"/>
        <v>0</v>
      </c>
      <c r="Q190" s="98">
        <f t="shared" si="124"/>
        <v>32924</v>
      </c>
      <c r="R190" s="150">
        <f t="shared" si="125"/>
        <v>0</v>
      </c>
      <c r="S190" s="98">
        <f t="shared" si="126"/>
        <v>40367</v>
      </c>
      <c r="T190" s="150">
        <f t="shared" si="127"/>
        <v>0</v>
      </c>
      <c r="U190" s="98">
        <f t="shared" si="128"/>
        <v>52324</v>
      </c>
      <c r="V190" s="150">
        <f t="shared" si="129"/>
        <v>0</v>
      </c>
      <c r="W190" s="117"/>
    </row>
    <row r="191" spans="1:23" s="13" customFormat="1" ht="30" customHeight="1" thickBot="1" x14ac:dyDescent="0.3">
      <c r="A191" s="338"/>
      <c r="B191" s="151">
        <v>1800</v>
      </c>
      <c r="C191" s="269">
        <v>30029</v>
      </c>
      <c r="D191" s="269">
        <v>100026139</v>
      </c>
      <c r="E191" s="269">
        <v>35025</v>
      </c>
      <c r="F191" s="269">
        <v>100031255</v>
      </c>
      <c r="G191" s="269">
        <v>36009</v>
      </c>
      <c r="H191" s="269">
        <v>100026159</v>
      </c>
      <c r="I191" s="269">
        <v>44181</v>
      </c>
      <c r="J191" s="269">
        <v>100031275</v>
      </c>
      <c r="K191" s="269">
        <v>57406</v>
      </c>
      <c r="L191" s="149">
        <v>100025176</v>
      </c>
      <c r="M191" s="98">
        <f t="shared" si="120"/>
        <v>30029</v>
      </c>
      <c r="N191" s="150">
        <f t="shared" si="121"/>
        <v>0</v>
      </c>
      <c r="O191" s="98">
        <f t="shared" si="122"/>
        <v>35025</v>
      </c>
      <c r="P191" s="150">
        <f t="shared" si="123"/>
        <v>0</v>
      </c>
      <c r="Q191" s="98">
        <f t="shared" si="124"/>
        <v>36009</v>
      </c>
      <c r="R191" s="150">
        <f t="shared" si="125"/>
        <v>0</v>
      </c>
      <c r="S191" s="98">
        <f t="shared" si="126"/>
        <v>44181</v>
      </c>
      <c r="T191" s="150">
        <f t="shared" si="127"/>
        <v>0</v>
      </c>
      <c r="U191" s="98">
        <f t="shared" si="128"/>
        <v>57406</v>
      </c>
      <c r="V191" s="150">
        <f t="shared" si="129"/>
        <v>0</v>
      </c>
      <c r="W191" s="117"/>
    </row>
    <row r="192" spans="1:23" s="13" customFormat="1" ht="30" customHeight="1" thickBot="1" x14ac:dyDescent="0.3">
      <c r="A192" s="339"/>
      <c r="B192" s="148">
        <v>2000</v>
      </c>
      <c r="C192" s="70">
        <v>32510</v>
      </c>
      <c r="D192" s="70">
        <v>100026141</v>
      </c>
      <c r="E192" s="70">
        <v>39695</v>
      </c>
      <c r="F192" s="70">
        <v>100031257</v>
      </c>
      <c r="G192" s="70">
        <v>39083</v>
      </c>
      <c r="H192" s="70">
        <v>100026161</v>
      </c>
      <c r="I192" s="70">
        <v>48012</v>
      </c>
      <c r="J192" s="70">
        <v>100031277</v>
      </c>
      <c r="K192" s="70">
        <v>64369</v>
      </c>
      <c r="L192" s="149">
        <v>100025178</v>
      </c>
      <c r="M192" s="98">
        <f t="shared" si="120"/>
        <v>32510</v>
      </c>
      <c r="N192" s="150">
        <f t="shared" si="121"/>
        <v>0</v>
      </c>
      <c r="O192" s="98">
        <f t="shared" si="122"/>
        <v>39695</v>
      </c>
      <c r="P192" s="150">
        <f t="shared" si="123"/>
        <v>0</v>
      </c>
      <c r="Q192" s="98">
        <f t="shared" si="124"/>
        <v>39083</v>
      </c>
      <c r="R192" s="150">
        <f t="shared" si="125"/>
        <v>0</v>
      </c>
      <c r="S192" s="98">
        <f t="shared" si="126"/>
        <v>48012</v>
      </c>
      <c r="T192" s="150">
        <f t="shared" si="127"/>
        <v>0</v>
      </c>
      <c r="U192" s="98">
        <f t="shared" si="128"/>
        <v>64369</v>
      </c>
      <c r="V192" s="150">
        <f t="shared" si="129"/>
        <v>0</v>
      </c>
      <c r="W192" s="117"/>
    </row>
    <row r="193" spans="1:24" s="13" customFormat="1" ht="9" customHeight="1" thickBot="1" x14ac:dyDescent="0.3">
      <c r="A193" s="340"/>
      <c r="B193" s="341"/>
      <c r="C193" s="341"/>
      <c r="D193" s="341"/>
      <c r="E193" s="341"/>
      <c r="F193" s="341"/>
      <c r="G193" s="341"/>
      <c r="H193" s="341"/>
      <c r="I193" s="341"/>
      <c r="J193" s="341"/>
      <c r="K193" s="341"/>
      <c r="L193" s="341"/>
      <c r="M193" s="341"/>
      <c r="N193" s="341"/>
      <c r="O193" s="341"/>
      <c r="P193" s="341"/>
      <c r="Q193" s="341"/>
      <c r="R193" s="341"/>
      <c r="S193" s="341"/>
      <c r="T193" s="341"/>
      <c r="U193" s="341"/>
      <c r="V193" s="341"/>
      <c r="W193" s="342"/>
    </row>
    <row r="194" spans="1:24" s="13" customFormat="1" ht="30" customHeight="1" thickBot="1" x14ac:dyDescent="0.3">
      <c r="A194" s="344" t="s">
        <v>787</v>
      </c>
      <c r="B194" s="148">
        <v>400</v>
      </c>
      <c r="C194" s="70">
        <v>16040</v>
      </c>
      <c r="D194" s="70">
        <v>100026261</v>
      </c>
      <c r="E194" s="70">
        <v>20630</v>
      </c>
      <c r="F194" s="70">
        <v>100032257</v>
      </c>
      <c r="G194" s="70">
        <v>22280</v>
      </c>
      <c r="H194" s="70">
        <v>100026279</v>
      </c>
      <c r="I194" s="70">
        <v>25655</v>
      </c>
      <c r="J194" s="70">
        <v>100032346</v>
      </c>
      <c r="K194" s="70">
        <v>34958</v>
      </c>
      <c r="L194" s="149">
        <v>100025280</v>
      </c>
      <c r="M194" s="98">
        <f t="shared" ref="M194:M206" si="130">C194*(1-$M$4)</f>
        <v>16040</v>
      </c>
      <c r="N194" s="150">
        <f t="shared" ref="N194:N206" si="131">M194*W194</f>
        <v>0</v>
      </c>
      <c r="O194" s="98">
        <f t="shared" ref="O194:O206" si="132">E194*(1-$M$4)</f>
        <v>20630</v>
      </c>
      <c r="P194" s="150">
        <f t="shared" ref="P194:P206" si="133">O194*W194</f>
        <v>0</v>
      </c>
      <c r="Q194" s="98">
        <f t="shared" ref="Q194:Q206" si="134">G194*(1-$M$4)</f>
        <v>22280</v>
      </c>
      <c r="R194" s="150">
        <f t="shared" ref="R194:R206" si="135">Q194*W194</f>
        <v>0</v>
      </c>
      <c r="S194" s="98">
        <f t="shared" ref="S194:S206" si="136">I194*(1-$M$4)</f>
        <v>25655</v>
      </c>
      <c r="T194" s="150">
        <f t="shared" ref="T194:T206" si="137">S194*W194</f>
        <v>0</v>
      </c>
      <c r="U194" s="98">
        <f t="shared" ref="U194:U206" si="138">K194*(1-$M$4)</f>
        <v>34958</v>
      </c>
      <c r="V194" s="150">
        <f t="shared" ref="V194:V206" si="139">U194*W194</f>
        <v>0</v>
      </c>
      <c r="W194" s="117"/>
    </row>
    <row r="195" spans="1:24" s="13" customFormat="1" ht="30" customHeight="1" thickBot="1" x14ac:dyDescent="0.3">
      <c r="A195" s="338"/>
      <c r="B195" s="151">
        <v>500</v>
      </c>
      <c r="C195" s="269">
        <v>17528</v>
      </c>
      <c r="D195" s="269">
        <v>100026262</v>
      </c>
      <c r="E195" s="269">
        <v>22977</v>
      </c>
      <c r="F195" s="269">
        <v>100032256</v>
      </c>
      <c r="G195" s="269">
        <v>24887</v>
      </c>
      <c r="H195" s="269">
        <v>100026280</v>
      </c>
      <c r="I195" s="269">
        <v>28705</v>
      </c>
      <c r="J195" s="269">
        <v>100032347</v>
      </c>
      <c r="K195" s="269">
        <v>39276</v>
      </c>
      <c r="L195" s="149">
        <v>100025281</v>
      </c>
      <c r="M195" s="98">
        <f t="shared" si="130"/>
        <v>17528</v>
      </c>
      <c r="N195" s="150">
        <f t="shared" si="131"/>
        <v>0</v>
      </c>
      <c r="O195" s="98">
        <f t="shared" si="132"/>
        <v>22977</v>
      </c>
      <c r="P195" s="150">
        <f t="shared" si="133"/>
        <v>0</v>
      </c>
      <c r="Q195" s="98">
        <f t="shared" si="134"/>
        <v>24887</v>
      </c>
      <c r="R195" s="150">
        <f t="shared" si="135"/>
        <v>0</v>
      </c>
      <c r="S195" s="98">
        <f t="shared" si="136"/>
        <v>28705</v>
      </c>
      <c r="T195" s="150">
        <f t="shared" si="137"/>
        <v>0</v>
      </c>
      <c r="U195" s="98">
        <f t="shared" si="138"/>
        <v>39276</v>
      </c>
      <c r="V195" s="150">
        <f t="shared" si="139"/>
        <v>0</v>
      </c>
      <c r="W195" s="117"/>
    </row>
    <row r="196" spans="1:24" s="13" customFormat="1" ht="30" customHeight="1" thickBot="1" x14ac:dyDescent="0.3">
      <c r="A196" s="338"/>
      <c r="B196" s="148">
        <v>600</v>
      </c>
      <c r="C196" s="70">
        <v>19222</v>
      </c>
      <c r="D196" s="70">
        <v>100026263</v>
      </c>
      <c r="E196" s="70">
        <v>25334</v>
      </c>
      <c r="F196" s="70">
        <v>100032255</v>
      </c>
      <c r="G196" s="70">
        <v>27483</v>
      </c>
      <c r="H196" s="70">
        <v>100026281</v>
      </c>
      <c r="I196" s="70">
        <v>31751</v>
      </c>
      <c r="J196" s="70">
        <v>100032348</v>
      </c>
      <c r="K196" s="70">
        <v>43594</v>
      </c>
      <c r="L196" s="149">
        <v>100025282</v>
      </c>
      <c r="M196" s="98">
        <f t="shared" si="130"/>
        <v>19222</v>
      </c>
      <c r="N196" s="150">
        <f t="shared" si="131"/>
        <v>0</v>
      </c>
      <c r="O196" s="98">
        <f t="shared" si="132"/>
        <v>25334</v>
      </c>
      <c r="P196" s="150">
        <f t="shared" si="133"/>
        <v>0</v>
      </c>
      <c r="Q196" s="98">
        <f t="shared" si="134"/>
        <v>27483</v>
      </c>
      <c r="R196" s="150">
        <f t="shared" si="135"/>
        <v>0</v>
      </c>
      <c r="S196" s="98">
        <f t="shared" si="136"/>
        <v>31751</v>
      </c>
      <c r="T196" s="150">
        <f t="shared" si="137"/>
        <v>0</v>
      </c>
      <c r="U196" s="98">
        <f t="shared" si="138"/>
        <v>43594</v>
      </c>
      <c r="V196" s="150">
        <f t="shared" si="139"/>
        <v>0</v>
      </c>
      <c r="W196" s="117"/>
    </row>
    <row r="197" spans="1:24" s="13" customFormat="1" ht="30" customHeight="1" thickBot="1" x14ac:dyDescent="0.3">
      <c r="A197" s="338"/>
      <c r="B197" s="151">
        <v>700</v>
      </c>
      <c r="C197" s="269">
        <v>20899</v>
      </c>
      <c r="D197" s="269">
        <v>100026264</v>
      </c>
      <c r="E197" s="269">
        <v>27673</v>
      </c>
      <c r="F197" s="269">
        <v>100032254</v>
      </c>
      <c r="G197" s="269">
        <v>29328</v>
      </c>
      <c r="H197" s="269">
        <v>100026282</v>
      </c>
      <c r="I197" s="269">
        <v>34799</v>
      </c>
      <c r="J197" s="269">
        <v>100032350</v>
      </c>
      <c r="K197" s="269">
        <v>47921</v>
      </c>
      <c r="L197" s="149">
        <v>100025283</v>
      </c>
      <c r="M197" s="98">
        <f t="shared" si="130"/>
        <v>20899</v>
      </c>
      <c r="N197" s="150">
        <f t="shared" si="131"/>
        <v>0</v>
      </c>
      <c r="O197" s="98">
        <f t="shared" si="132"/>
        <v>27673</v>
      </c>
      <c r="P197" s="150">
        <f t="shared" si="133"/>
        <v>0</v>
      </c>
      <c r="Q197" s="98">
        <f t="shared" si="134"/>
        <v>29328</v>
      </c>
      <c r="R197" s="150">
        <f t="shared" si="135"/>
        <v>0</v>
      </c>
      <c r="S197" s="98">
        <f t="shared" si="136"/>
        <v>34799</v>
      </c>
      <c r="T197" s="150">
        <f t="shared" si="137"/>
        <v>0</v>
      </c>
      <c r="U197" s="98">
        <f t="shared" si="138"/>
        <v>47921</v>
      </c>
      <c r="V197" s="150">
        <f t="shared" si="139"/>
        <v>0</v>
      </c>
      <c r="W197" s="117"/>
    </row>
    <row r="198" spans="1:24" s="13" customFormat="1" ht="30" customHeight="1" thickBot="1" x14ac:dyDescent="0.3">
      <c r="A198" s="338"/>
      <c r="B198" s="148">
        <v>800</v>
      </c>
      <c r="C198" s="70">
        <v>22584</v>
      </c>
      <c r="D198" s="70">
        <v>100026265</v>
      </c>
      <c r="E198" s="70">
        <v>30021</v>
      </c>
      <c r="F198" s="70">
        <v>100031367</v>
      </c>
      <c r="G198" s="70">
        <v>31851</v>
      </c>
      <c r="H198" s="70">
        <v>100026283</v>
      </c>
      <c r="I198" s="70">
        <v>37855</v>
      </c>
      <c r="J198" s="70">
        <v>100032351</v>
      </c>
      <c r="K198" s="70">
        <v>52240</v>
      </c>
      <c r="L198" s="149">
        <v>100025284</v>
      </c>
      <c r="M198" s="98">
        <f t="shared" si="130"/>
        <v>22584</v>
      </c>
      <c r="N198" s="150">
        <f t="shared" si="131"/>
        <v>0</v>
      </c>
      <c r="O198" s="98">
        <f t="shared" si="132"/>
        <v>30021</v>
      </c>
      <c r="P198" s="150">
        <f t="shared" si="133"/>
        <v>0</v>
      </c>
      <c r="Q198" s="98">
        <f t="shared" si="134"/>
        <v>31851</v>
      </c>
      <c r="R198" s="150">
        <f t="shared" si="135"/>
        <v>0</v>
      </c>
      <c r="S198" s="98">
        <f t="shared" si="136"/>
        <v>37855</v>
      </c>
      <c r="T198" s="150">
        <f t="shared" si="137"/>
        <v>0</v>
      </c>
      <c r="U198" s="98">
        <f t="shared" si="138"/>
        <v>52240</v>
      </c>
      <c r="V198" s="150">
        <f t="shared" si="139"/>
        <v>0</v>
      </c>
      <c r="W198" s="117"/>
    </row>
    <row r="199" spans="1:24" s="13" customFormat="1" ht="30" customHeight="1" thickBot="1" x14ac:dyDescent="0.3">
      <c r="A199" s="338"/>
      <c r="B199" s="151">
        <v>900</v>
      </c>
      <c r="C199" s="269">
        <v>24268</v>
      </c>
      <c r="D199" s="269">
        <v>100026266</v>
      </c>
      <c r="E199" s="269">
        <v>32366</v>
      </c>
      <c r="F199" s="269">
        <v>100032258</v>
      </c>
      <c r="G199" s="269">
        <v>33518</v>
      </c>
      <c r="H199" s="269">
        <v>100026284</v>
      </c>
      <c r="I199" s="269">
        <v>40904</v>
      </c>
      <c r="J199" s="269">
        <v>100032352</v>
      </c>
      <c r="K199" s="269">
        <v>56559</v>
      </c>
      <c r="L199" s="149">
        <v>100025285</v>
      </c>
      <c r="M199" s="98">
        <f t="shared" si="130"/>
        <v>24268</v>
      </c>
      <c r="N199" s="150">
        <f t="shared" si="131"/>
        <v>0</v>
      </c>
      <c r="O199" s="98">
        <f t="shared" si="132"/>
        <v>32366</v>
      </c>
      <c r="P199" s="150">
        <f t="shared" si="133"/>
        <v>0</v>
      </c>
      <c r="Q199" s="98">
        <f t="shared" si="134"/>
        <v>33518</v>
      </c>
      <c r="R199" s="150">
        <f t="shared" si="135"/>
        <v>0</v>
      </c>
      <c r="S199" s="98">
        <f t="shared" si="136"/>
        <v>40904</v>
      </c>
      <c r="T199" s="150">
        <f t="shared" si="137"/>
        <v>0</v>
      </c>
      <c r="U199" s="98">
        <f t="shared" si="138"/>
        <v>56559</v>
      </c>
      <c r="V199" s="150">
        <f t="shared" si="139"/>
        <v>0</v>
      </c>
      <c r="W199" s="117"/>
    </row>
    <row r="200" spans="1:24" s="13" customFormat="1" ht="30" customHeight="1" thickBot="1" x14ac:dyDescent="0.3">
      <c r="A200" s="338"/>
      <c r="B200" s="148">
        <v>1000</v>
      </c>
      <c r="C200" s="70">
        <v>25944</v>
      </c>
      <c r="D200" s="70">
        <v>100026251</v>
      </c>
      <c r="E200" s="70">
        <v>34715</v>
      </c>
      <c r="F200" s="70">
        <v>100032259</v>
      </c>
      <c r="G200" s="70">
        <v>35976</v>
      </c>
      <c r="H200" s="70">
        <v>100026267</v>
      </c>
      <c r="I200" s="70">
        <v>42731</v>
      </c>
      <c r="J200" s="70">
        <v>100032353</v>
      </c>
      <c r="K200" s="70">
        <v>60876</v>
      </c>
      <c r="L200" s="149">
        <v>100025266</v>
      </c>
      <c r="M200" s="98">
        <f t="shared" si="130"/>
        <v>25944</v>
      </c>
      <c r="N200" s="150">
        <f t="shared" si="131"/>
        <v>0</v>
      </c>
      <c r="O200" s="98">
        <f t="shared" si="132"/>
        <v>34715</v>
      </c>
      <c r="P200" s="150">
        <f t="shared" si="133"/>
        <v>0</v>
      </c>
      <c r="Q200" s="98">
        <f t="shared" si="134"/>
        <v>35976</v>
      </c>
      <c r="R200" s="150">
        <f t="shared" si="135"/>
        <v>0</v>
      </c>
      <c r="S200" s="98">
        <f t="shared" si="136"/>
        <v>42731</v>
      </c>
      <c r="T200" s="150">
        <f t="shared" si="137"/>
        <v>0</v>
      </c>
      <c r="U200" s="98">
        <f t="shared" si="138"/>
        <v>60876</v>
      </c>
      <c r="V200" s="150">
        <f t="shared" si="139"/>
        <v>0</v>
      </c>
      <c r="W200" s="117"/>
    </row>
    <row r="201" spans="1:24" s="13" customFormat="1" ht="30" customHeight="1" thickBot="1" x14ac:dyDescent="0.3">
      <c r="A201" s="338"/>
      <c r="B201" s="151">
        <v>1100</v>
      </c>
      <c r="C201" s="269">
        <v>27619</v>
      </c>
      <c r="D201" s="269">
        <v>100026252</v>
      </c>
      <c r="E201" s="269">
        <v>37071</v>
      </c>
      <c r="F201" s="269">
        <v>100032260</v>
      </c>
      <c r="G201" s="269">
        <v>38443</v>
      </c>
      <c r="H201" s="269">
        <v>100026268</v>
      </c>
      <c r="I201" s="269">
        <v>45711</v>
      </c>
      <c r="J201" s="269">
        <v>100032354</v>
      </c>
      <c r="K201" s="269">
        <v>65206</v>
      </c>
      <c r="L201" s="149">
        <v>100025267</v>
      </c>
      <c r="M201" s="98">
        <f t="shared" si="130"/>
        <v>27619</v>
      </c>
      <c r="N201" s="150">
        <f t="shared" si="131"/>
        <v>0</v>
      </c>
      <c r="O201" s="98">
        <f t="shared" si="132"/>
        <v>37071</v>
      </c>
      <c r="P201" s="150">
        <f t="shared" si="133"/>
        <v>0</v>
      </c>
      <c r="Q201" s="98">
        <f t="shared" si="134"/>
        <v>38443</v>
      </c>
      <c r="R201" s="150">
        <f t="shared" si="135"/>
        <v>0</v>
      </c>
      <c r="S201" s="98">
        <f t="shared" si="136"/>
        <v>45711</v>
      </c>
      <c r="T201" s="150">
        <f t="shared" si="137"/>
        <v>0</v>
      </c>
      <c r="U201" s="98">
        <f t="shared" si="138"/>
        <v>65206</v>
      </c>
      <c r="V201" s="150">
        <f t="shared" si="139"/>
        <v>0</v>
      </c>
      <c r="W201" s="117"/>
    </row>
    <row r="202" spans="1:24" s="13" customFormat="1" ht="30" customHeight="1" thickBot="1" x14ac:dyDescent="0.3">
      <c r="A202" s="338"/>
      <c r="B202" s="148">
        <v>1200</v>
      </c>
      <c r="C202" s="70">
        <v>29295</v>
      </c>
      <c r="D202" s="70">
        <v>100026253</v>
      </c>
      <c r="E202" s="70">
        <v>39419</v>
      </c>
      <c r="F202" s="70">
        <v>100032261</v>
      </c>
      <c r="G202" s="70">
        <v>40015</v>
      </c>
      <c r="H202" s="70">
        <v>100026269</v>
      </c>
      <c r="I202" s="70">
        <v>48675</v>
      </c>
      <c r="J202" s="70">
        <v>100032355</v>
      </c>
      <c r="K202" s="70">
        <v>69522</v>
      </c>
      <c r="L202" s="149">
        <v>100025268</v>
      </c>
      <c r="M202" s="98">
        <f t="shared" si="130"/>
        <v>29295</v>
      </c>
      <c r="N202" s="150">
        <f t="shared" si="131"/>
        <v>0</v>
      </c>
      <c r="O202" s="98">
        <f t="shared" si="132"/>
        <v>39419</v>
      </c>
      <c r="P202" s="150">
        <f t="shared" si="133"/>
        <v>0</v>
      </c>
      <c r="Q202" s="98">
        <f t="shared" si="134"/>
        <v>40015</v>
      </c>
      <c r="R202" s="150">
        <f t="shared" si="135"/>
        <v>0</v>
      </c>
      <c r="S202" s="98">
        <f t="shared" si="136"/>
        <v>48675</v>
      </c>
      <c r="T202" s="150">
        <f t="shared" si="137"/>
        <v>0</v>
      </c>
      <c r="U202" s="98">
        <f t="shared" si="138"/>
        <v>69522</v>
      </c>
      <c r="V202" s="150">
        <f t="shared" si="139"/>
        <v>0</v>
      </c>
      <c r="W202" s="117"/>
    </row>
    <row r="203" spans="1:24" s="13" customFormat="1" ht="30" customHeight="1" thickBot="1" x14ac:dyDescent="0.3">
      <c r="A203" s="338"/>
      <c r="B203" s="151">
        <v>1400</v>
      </c>
      <c r="C203" s="269">
        <v>34085</v>
      </c>
      <c r="D203" s="269">
        <v>100026254</v>
      </c>
      <c r="E203" s="269">
        <v>43748</v>
      </c>
      <c r="F203" s="269">
        <v>100032263</v>
      </c>
      <c r="G203" s="269">
        <v>46099</v>
      </c>
      <c r="H203" s="269">
        <v>100026271</v>
      </c>
      <c r="I203" s="269">
        <v>54608</v>
      </c>
      <c r="J203" s="269">
        <v>100032357</v>
      </c>
      <c r="K203" s="269">
        <v>78159</v>
      </c>
      <c r="L203" s="149">
        <v>100025270</v>
      </c>
      <c r="M203" s="98">
        <f t="shared" si="130"/>
        <v>34085</v>
      </c>
      <c r="N203" s="150">
        <f t="shared" si="131"/>
        <v>0</v>
      </c>
      <c r="O203" s="98">
        <f t="shared" si="132"/>
        <v>43748</v>
      </c>
      <c r="P203" s="150">
        <f t="shared" si="133"/>
        <v>0</v>
      </c>
      <c r="Q203" s="98">
        <f t="shared" si="134"/>
        <v>46099</v>
      </c>
      <c r="R203" s="150">
        <f t="shared" si="135"/>
        <v>0</v>
      </c>
      <c r="S203" s="98">
        <f t="shared" si="136"/>
        <v>54608</v>
      </c>
      <c r="T203" s="150">
        <f t="shared" si="137"/>
        <v>0</v>
      </c>
      <c r="U203" s="98">
        <f t="shared" si="138"/>
        <v>78159</v>
      </c>
      <c r="V203" s="150">
        <f t="shared" si="139"/>
        <v>0</v>
      </c>
      <c r="W203" s="117"/>
    </row>
    <row r="204" spans="1:24" s="13" customFormat="1" ht="30" customHeight="1" thickBot="1" x14ac:dyDescent="0.3">
      <c r="A204" s="338"/>
      <c r="B204" s="148">
        <v>1600</v>
      </c>
      <c r="C204" s="70">
        <v>37593</v>
      </c>
      <c r="D204" s="70">
        <v>100026255</v>
      </c>
      <c r="E204" s="70">
        <v>48819</v>
      </c>
      <c r="F204" s="70">
        <v>100032265</v>
      </c>
      <c r="G204" s="70">
        <v>51655</v>
      </c>
      <c r="H204" s="70">
        <v>100026273</v>
      </c>
      <c r="I204" s="70">
        <v>62267</v>
      </c>
      <c r="J204" s="70">
        <v>100032359</v>
      </c>
      <c r="K204" s="70">
        <v>86804</v>
      </c>
      <c r="L204" s="149">
        <v>100025272</v>
      </c>
      <c r="M204" s="98">
        <f t="shared" si="130"/>
        <v>37593</v>
      </c>
      <c r="N204" s="150">
        <f t="shared" si="131"/>
        <v>0</v>
      </c>
      <c r="O204" s="98">
        <f t="shared" si="132"/>
        <v>48819</v>
      </c>
      <c r="P204" s="150">
        <f t="shared" si="133"/>
        <v>0</v>
      </c>
      <c r="Q204" s="98">
        <f t="shared" si="134"/>
        <v>51655</v>
      </c>
      <c r="R204" s="150">
        <f t="shared" si="135"/>
        <v>0</v>
      </c>
      <c r="S204" s="98">
        <f t="shared" si="136"/>
        <v>62267</v>
      </c>
      <c r="T204" s="150">
        <f t="shared" si="137"/>
        <v>0</v>
      </c>
      <c r="U204" s="98">
        <f t="shared" si="138"/>
        <v>86804</v>
      </c>
      <c r="V204" s="150">
        <f t="shared" si="139"/>
        <v>0</v>
      </c>
      <c r="W204" s="117"/>
    </row>
    <row r="205" spans="1:24" s="13" customFormat="1" ht="30" customHeight="1" thickBot="1" x14ac:dyDescent="0.3">
      <c r="A205" s="338"/>
      <c r="B205" s="151">
        <v>1800</v>
      </c>
      <c r="C205" s="269">
        <v>41098</v>
      </c>
      <c r="D205" s="269">
        <v>100026256</v>
      </c>
      <c r="E205" s="269">
        <v>51700</v>
      </c>
      <c r="F205" s="269">
        <v>100032267</v>
      </c>
      <c r="G205" s="269">
        <v>56120</v>
      </c>
      <c r="H205" s="269">
        <v>100026274</v>
      </c>
      <c r="I205" s="269">
        <v>68372</v>
      </c>
      <c r="J205" s="269">
        <v>100032361</v>
      </c>
      <c r="K205" s="269">
        <v>104826</v>
      </c>
      <c r="L205" s="149">
        <v>100025274</v>
      </c>
      <c r="M205" s="98">
        <f t="shared" si="130"/>
        <v>41098</v>
      </c>
      <c r="N205" s="150">
        <f t="shared" si="131"/>
        <v>0</v>
      </c>
      <c r="O205" s="98">
        <f t="shared" si="132"/>
        <v>51700</v>
      </c>
      <c r="P205" s="150">
        <f t="shared" si="133"/>
        <v>0</v>
      </c>
      <c r="Q205" s="98">
        <f t="shared" si="134"/>
        <v>56120</v>
      </c>
      <c r="R205" s="150">
        <f t="shared" si="135"/>
        <v>0</v>
      </c>
      <c r="S205" s="98">
        <f t="shared" si="136"/>
        <v>68372</v>
      </c>
      <c r="T205" s="150">
        <f t="shared" si="137"/>
        <v>0</v>
      </c>
      <c r="U205" s="98">
        <f t="shared" si="138"/>
        <v>104826</v>
      </c>
      <c r="V205" s="150">
        <f t="shared" si="139"/>
        <v>0</v>
      </c>
      <c r="W205" s="117"/>
    </row>
    <row r="206" spans="1:24" s="13" customFormat="1" ht="30" customHeight="1" thickBot="1" x14ac:dyDescent="0.3">
      <c r="A206" s="345"/>
      <c r="B206" s="148">
        <v>2000</v>
      </c>
      <c r="C206" s="70">
        <v>44606</v>
      </c>
      <c r="D206" s="70">
        <v>100026257</v>
      </c>
      <c r="E206" s="70">
        <v>55788</v>
      </c>
      <c r="F206" s="70">
        <v>100032269</v>
      </c>
      <c r="G206" s="70">
        <v>61362</v>
      </c>
      <c r="H206" s="70">
        <v>100026275</v>
      </c>
      <c r="I206" s="70">
        <v>74482</v>
      </c>
      <c r="J206" s="70">
        <v>100032363</v>
      </c>
      <c r="K206" s="70">
        <v>118053</v>
      </c>
      <c r="L206" s="149">
        <v>100025276</v>
      </c>
      <c r="M206" s="98">
        <f t="shared" si="130"/>
        <v>44606</v>
      </c>
      <c r="N206" s="150">
        <f t="shared" si="131"/>
        <v>0</v>
      </c>
      <c r="O206" s="98">
        <f t="shared" si="132"/>
        <v>55788</v>
      </c>
      <c r="P206" s="150">
        <f t="shared" si="133"/>
        <v>0</v>
      </c>
      <c r="Q206" s="98">
        <f t="shared" si="134"/>
        <v>61362</v>
      </c>
      <c r="R206" s="150">
        <f t="shared" si="135"/>
        <v>0</v>
      </c>
      <c r="S206" s="98">
        <f t="shared" si="136"/>
        <v>74482</v>
      </c>
      <c r="T206" s="150">
        <f t="shared" si="137"/>
        <v>0</v>
      </c>
      <c r="U206" s="98">
        <f t="shared" si="138"/>
        <v>118053</v>
      </c>
      <c r="V206" s="150">
        <f t="shared" si="139"/>
        <v>0</v>
      </c>
      <c r="W206" s="117"/>
    </row>
    <row r="207" spans="1:24" ht="24.45" customHeight="1" x14ac:dyDescent="0.25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92"/>
      <c r="M207" s="157"/>
      <c r="N207" s="158"/>
      <c r="O207" s="157"/>
      <c r="P207" s="158"/>
      <c r="Q207" s="157"/>
      <c r="R207" s="158"/>
      <c r="S207" s="157"/>
      <c r="T207" s="158"/>
      <c r="U207" s="157"/>
      <c r="V207" s="158"/>
      <c r="W207" s="156"/>
    </row>
    <row r="208" spans="1:24" ht="33" customHeight="1" x14ac:dyDescent="0.25">
      <c r="A208" s="326" t="s">
        <v>1689</v>
      </c>
      <c r="B208" s="326"/>
      <c r="C208" s="47"/>
      <c r="D208" s="47"/>
      <c r="E208" s="48"/>
      <c r="F208" s="48"/>
      <c r="G208" s="48"/>
      <c r="H208" s="48"/>
      <c r="I208" s="48"/>
      <c r="J208" s="48"/>
      <c r="K208" s="47"/>
      <c r="L208" s="91"/>
      <c r="M208" s="159"/>
      <c r="N208" s="160"/>
      <c r="O208" s="159"/>
      <c r="P208" s="160"/>
      <c r="Q208" s="327" t="s">
        <v>21</v>
      </c>
      <c r="R208" s="328"/>
      <c r="S208" s="328"/>
      <c r="T208" s="328"/>
      <c r="U208" s="328"/>
      <c r="V208" s="259"/>
      <c r="W208" s="260"/>
      <c r="X208" s="161"/>
    </row>
    <row r="209" spans="1:24" ht="31.95" customHeight="1" x14ac:dyDescent="0.25">
      <c r="A209" s="326"/>
      <c r="B209" s="326"/>
      <c r="C209" s="47"/>
      <c r="D209" s="47"/>
      <c r="E209" s="48"/>
      <c r="F209" s="48"/>
      <c r="G209" s="48"/>
      <c r="H209" s="48"/>
      <c r="I209" s="48"/>
      <c r="J209" s="48"/>
      <c r="K209" s="48"/>
      <c r="L209" s="162"/>
      <c r="M209" s="159"/>
      <c r="N209" s="160"/>
      <c r="O209" s="159"/>
      <c r="P209" s="160"/>
      <c r="Q209" s="330"/>
      <c r="R209" s="331"/>
      <c r="S209" s="331"/>
      <c r="T209" s="331"/>
      <c r="U209" s="331"/>
      <c r="V209" s="261"/>
      <c r="W209" s="262"/>
      <c r="X209" s="161"/>
    </row>
    <row r="210" spans="1:24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91"/>
      <c r="M210" s="140"/>
      <c r="N210" s="141"/>
      <c r="O210" s="140"/>
      <c r="P210" s="141"/>
      <c r="Q210" s="140"/>
      <c r="R210" s="141"/>
      <c r="S210" s="140"/>
      <c r="T210" s="141"/>
      <c r="U210" s="140"/>
      <c r="V210" s="141"/>
      <c r="W210" s="47"/>
    </row>
  </sheetData>
  <sheetProtection algorithmName="SHA-512" hashValue="kz0hOEz9Jp9LGh4ca7cCAFKI5ESsXc/tIAvUhDs66yMYbWAhKG8I/KO0+H6ueGsTMriDIThGQwwsGfyDJ7LimQ==" saltValue="BzFFRfy23i4uUFRPJxqqXw==" spinCount="100000" sheet="1" objects="1" scenarios="1"/>
  <mergeCells count="57">
    <mergeCell ref="B1:W2"/>
    <mergeCell ref="A8:W8"/>
    <mergeCell ref="A22:W22"/>
    <mergeCell ref="A36:W36"/>
    <mergeCell ref="A109:W109"/>
    <mergeCell ref="A50:W50"/>
    <mergeCell ref="A64:W64"/>
    <mergeCell ref="A78:W78"/>
    <mergeCell ref="A92:W92"/>
    <mergeCell ref="A93:A105"/>
    <mergeCell ref="W6:W7"/>
    <mergeCell ref="P107:P108"/>
    <mergeCell ref="A65:A77"/>
    <mergeCell ref="A79:A91"/>
    <mergeCell ref="C6:L6"/>
    <mergeCell ref="Q6:Q7"/>
    <mergeCell ref="B6:B7"/>
    <mergeCell ref="A9:A21"/>
    <mergeCell ref="A23:A35"/>
    <mergeCell ref="B107:B108"/>
    <mergeCell ref="V6:V7"/>
    <mergeCell ref="O6:O7"/>
    <mergeCell ref="N6:N7"/>
    <mergeCell ref="M6:M7"/>
    <mergeCell ref="P6:P7"/>
    <mergeCell ref="R6:R7"/>
    <mergeCell ref="T6:T7"/>
    <mergeCell ref="U6:U7"/>
    <mergeCell ref="A37:A49"/>
    <mergeCell ref="A51:A63"/>
    <mergeCell ref="S6:S7"/>
    <mergeCell ref="A208:B209"/>
    <mergeCell ref="A166:A178"/>
    <mergeCell ref="A180:A192"/>
    <mergeCell ref="A194:A206"/>
    <mergeCell ref="A179:W179"/>
    <mergeCell ref="A193:W193"/>
    <mergeCell ref="Q208:U209"/>
    <mergeCell ref="A165:W165"/>
    <mergeCell ref="A110:A122"/>
    <mergeCell ref="O107:O108"/>
    <mergeCell ref="Q107:Q108"/>
    <mergeCell ref="S107:S108"/>
    <mergeCell ref="U107:U108"/>
    <mergeCell ref="M107:M108"/>
    <mergeCell ref="W107:W108"/>
    <mergeCell ref="N107:N108"/>
    <mergeCell ref="A152:A164"/>
    <mergeCell ref="R107:R108"/>
    <mergeCell ref="T107:T108"/>
    <mergeCell ref="V107:V108"/>
    <mergeCell ref="A138:A150"/>
    <mergeCell ref="A137:W137"/>
    <mergeCell ref="C107:L107"/>
    <mergeCell ref="A151:W151"/>
    <mergeCell ref="A124:A136"/>
    <mergeCell ref="A123:W123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/>
  <dimension ref="A1:XFC15"/>
  <sheetViews>
    <sheetView zoomScale="80" zoomScaleNormal="80" workbookViewId="0">
      <pane ySplit="5" topLeftCell="A6" activePane="bottomLeft" state="frozen"/>
      <selection pane="bottomLeft"/>
    </sheetView>
  </sheetViews>
  <sheetFormatPr defaultColWidth="0" defaultRowHeight="13.8" zeroHeight="1" x14ac:dyDescent="0.3"/>
  <cols>
    <col min="1" max="1" width="36.44140625" style="167" customWidth="1"/>
    <col min="2" max="2" width="21.33203125" style="167" customWidth="1"/>
    <col min="3" max="3" width="15.6640625" style="167" customWidth="1"/>
    <col min="4" max="4" width="12.6640625" style="167" customWidth="1"/>
    <col min="5" max="5" width="13.44140625" style="167" customWidth="1"/>
    <col min="6" max="6" width="13.6640625" style="167" hidden="1" customWidth="1"/>
    <col min="7" max="7" width="11.109375" style="167" customWidth="1"/>
    <col min="8" max="8" width="16.6640625" style="167" customWidth="1"/>
    <col min="9" max="9" width="17.6640625" style="167" customWidth="1"/>
    <col min="10" max="10" width="17.44140625" style="167" customWidth="1"/>
    <col min="11" max="10991" width="9" style="167" hidden="1"/>
    <col min="10992" max="16382" width="6.109375" style="167" hidden="1"/>
    <col min="16383" max="16383" width="15.44140625" style="167" hidden="1"/>
    <col min="16384" max="16384" width="6" style="167" hidden="1" customWidth="1"/>
  </cols>
  <sheetData>
    <row r="1" spans="1:10" s="164" customFormat="1" ht="65.7" customHeight="1" x14ac:dyDescent="0.3"/>
    <row r="2" spans="1:10" s="164" customFormat="1" ht="45.45" customHeight="1" thickBot="1" x14ac:dyDescent="0.35"/>
    <row r="3" spans="1:10" s="164" customFormat="1" ht="25.2" customHeight="1" thickBot="1" x14ac:dyDescent="0.35">
      <c r="D3" s="258" t="s">
        <v>1704</v>
      </c>
      <c r="E3" s="190">
        <f>SUM(J7:J12)</f>
        <v>0</v>
      </c>
      <c r="H3" s="43">
        <v>0</v>
      </c>
    </row>
    <row r="4" spans="1:10" s="164" customFormat="1" ht="15" customHeight="1" thickBot="1" x14ac:dyDescent="0.35">
      <c r="A4" s="165"/>
      <c r="B4" s="165"/>
      <c r="C4" s="165"/>
      <c r="D4" s="165"/>
      <c r="E4" s="165"/>
      <c r="F4" s="165"/>
      <c r="G4" s="166"/>
      <c r="H4" s="166"/>
      <c r="I4" s="166"/>
      <c r="J4" s="166"/>
    </row>
    <row r="5" spans="1:10" ht="68.7" customHeight="1" thickBot="1" x14ac:dyDescent="0.35">
      <c r="A5" s="28" t="s">
        <v>0</v>
      </c>
      <c r="B5" s="28" t="s">
        <v>1</v>
      </c>
      <c r="C5" s="28" t="s">
        <v>72</v>
      </c>
      <c r="D5" s="28" t="s">
        <v>244</v>
      </c>
      <c r="E5" s="28" t="s">
        <v>3</v>
      </c>
      <c r="F5" s="28" t="s">
        <v>685</v>
      </c>
      <c r="G5" s="28" t="s">
        <v>240</v>
      </c>
      <c r="H5" s="28" t="s">
        <v>245</v>
      </c>
      <c r="I5" s="28" t="s">
        <v>182</v>
      </c>
      <c r="J5" s="28" t="s">
        <v>183</v>
      </c>
    </row>
    <row r="6" spans="1:10" s="168" customFormat="1" ht="10.199999999999999" customHeight="1" thickBot="1" x14ac:dyDescent="0.35">
      <c r="A6" s="360"/>
      <c r="B6" s="361"/>
      <c r="C6" s="361"/>
      <c r="D6" s="361"/>
      <c r="E6" s="361"/>
      <c r="F6" s="361"/>
      <c r="G6" s="361"/>
      <c r="H6" s="361"/>
      <c r="I6" s="361"/>
      <c r="J6" s="361"/>
    </row>
    <row r="7" spans="1:10" ht="30" customHeight="1" thickBot="1" x14ac:dyDescent="0.35">
      <c r="A7" s="362"/>
      <c r="B7" s="280" t="s">
        <v>241</v>
      </c>
      <c r="C7" s="22" t="s">
        <v>216</v>
      </c>
      <c r="D7" s="280" t="s">
        <v>242</v>
      </c>
      <c r="E7" s="23" t="s">
        <v>679</v>
      </c>
      <c r="F7" s="24">
        <v>100029110</v>
      </c>
      <c r="G7" s="26">
        <v>1830</v>
      </c>
      <c r="H7" s="98">
        <f>G7*(1-$H$3)</f>
        <v>1830</v>
      </c>
      <c r="I7" s="230"/>
      <c r="J7" s="27">
        <f>H7*I7</f>
        <v>0</v>
      </c>
    </row>
    <row r="8" spans="1:10" ht="30" customHeight="1" thickBot="1" x14ac:dyDescent="0.35">
      <c r="A8" s="362"/>
      <c r="B8" s="280"/>
      <c r="C8" s="25" t="s">
        <v>217</v>
      </c>
      <c r="D8" s="280"/>
      <c r="E8" s="23" t="s">
        <v>680</v>
      </c>
      <c r="F8" s="24">
        <v>100029111</v>
      </c>
      <c r="G8" s="169">
        <v>2440</v>
      </c>
      <c r="H8" s="98">
        <f>G8*(1-$H$3)</f>
        <v>2440</v>
      </c>
      <c r="I8" s="230"/>
      <c r="J8" s="27">
        <f t="shared" ref="J8:J12" si="0">H8*I8</f>
        <v>0</v>
      </c>
    </row>
    <row r="9" spans="1:10" ht="30" customHeight="1" thickBot="1" x14ac:dyDescent="0.35">
      <c r="A9" s="362"/>
      <c r="B9" s="280"/>
      <c r="C9" s="22" t="s">
        <v>218</v>
      </c>
      <c r="D9" s="280"/>
      <c r="E9" s="23" t="s">
        <v>681</v>
      </c>
      <c r="F9" s="24">
        <v>100029112</v>
      </c>
      <c r="G9" s="26">
        <v>3172</v>
      </c>
      <c r="H9" s="98">
        <f>G9*(1-$H$3)</f>
        <v>3172</v>
      </c>
      <c r="I9" s="230"/>
      <c r="J9" s="27">
        <f t="shared" si="0"/>
        <v>0</v>
      </c>
    </row>
    <row r="10" spans="1:10" ht="30" customHeight="1" thickBot="1" x14ac:dyDescent="0.35">
      <c r="A10" s="362"/>
      <c r="B10" s="280"/>
      <c r="C10" s="22" t="s">
        <v>216</v>
      </c>
      <c r="D10" s="280" t="s">
        <v>243</v>
      </c>
      <c r="E10" s="23" t="s">
        <v>682</v>
      </c>
      <c r="F10" s="24">
        <v>100030523</v>
      </c>
      <c r="G10" s="169">
        <v>3660</v>
      </c>
      <c r="H10" s="98">
        <f>G10*(1-$H$3)</f>
        <v>3660</v>
      </c>
      <c r="I10" s="230"/>
      <c r="J10" s="27">
        <f t="shared" si="0"/>
        <v>0</v>
      </c>
    </row>
    <row r="11" spans="1:10" ht="30" customHeight="1" thickBot="1" x14ac:dyDescent="0.35">
      <c r="A11" s="362"/>
      <c r="B11" s="280"/>
      <c r="C11" s="25" t="s">
        <v>217</v>
      </c>
      <c r="D11" s="280"/>
      <c r="E11" s="23" t="s">
        <v>683</v>
      </c>
      <c r="F11" s="24">
        <v>100030524</v>
      </c>
      <c r="G11" s="26">
        <v>4880</v>
      </c>
      <c r="H11" s="98">
        <f t="shared" ref="H11" si="1">G11*(1-$H$3)</f>
        <v>4880</v>
      </c>
      <c r="I11" s="230"/>
      <c r="J11" s="27">
        <f t="shared" si="0"/>
        <v>0</v>
      </c>
    </row>
    <row r="12" spans="1:10" ht="30" customHeight="1" thickBot="1" x14ac:dyDescent="0.35">
      <c r="A12" s="362"/>
      <c r="B12" s="280"/>
      <c r="C12" s="22" t="s">
        <v>218</v>
      </c>
      <c r="D12" s="280"/>
      <c r="E12" s="23" t="s">
        <v>684</v>
      </c>
      <c r="F12" s="24">
        <v>100030525</v>
      </c>
      <c r="G12" s="169">
        <v>6344</v>
      </c>
      <c r="H12" s="98">
        <f>G12*(1-$H$3)</f>
        <v>6344</v>
      </c>
      <c r="I12" s="230"/>
      <c r="J12" s="27">
        <f t="shared" si="0"/>
        <v>0</v>
      </c>
    </row>
    <row r="13" spans="1:10" x14ac:dyDescent="0.3">
      <c r="A13" s="170"/>
      <c r="B13" s="171"/>
      <c r="C13" s="171"/>
      <c r="D13" s="171"/>
      <c r="E13" s="170"/>
      <c r="F13" s="170"/>
      <c r="G13" s="170"/>
      <c r="H13" s="170"/>
      <c r="I13" s="171"/>
      <c r="J13" s="171"/>
    </row>
    <row r="14" spans="1:10" customFormat="1" ht="33" customHeight="1" x14ac:dyDescent="0.3">
      <c r="A14" s="354" t="s">
        <v>1689</v>
      </c>
      <c r="B14" s="29"/>
      <c r="C14" s="29"/>
      <c r="D14" s="172"/>
      <c r="E14" s="29"/>
      <c r="F14" s="29"/>
      <c r="G14" s="14"/>
      <c r="H14" s="354" t="s">
        <v>21</v>
      </c>
      <c r="I14" s="355"/>
      <c r="J14" s="356"/>
    </row>
    <row r="15" spans="1:10" customFormat="1" ht="43.2" customHeight="1" x14ac:dyDescent="0.25">
      <c r="A15" s="357"/>
      <c r="B15" s="29"/>
      <c r="C15" s="29"/>
      <c r="D15" s="173"/>
      <c r="E15" s="29"/>
      <c r="F15" s="29"/>
      <c r="G15" s="29"/>
      <c r="H15" s="357"/>
      <c r="I15" s="358"/>
      <c r="J15" s="359"/>
    </row>
  </sheetData>
  <sheetProtection algorithmName="SHA-512" hashValue="wbpSwWkQ4smeO7Wso3fguoTS8py+rrBoMpKEgYUNEjgyPriepgGzaTrZ6zN4KPGw5PG5EAoVa6R89Q0AeiflFw==" saltValue="dkdkAZtEVW78RITm6EQlrQ==" spinCount="100000" sheet="1" objects="1" scenarios="1"/>
  <mergeCells count="7">
    <mergeCell ref="H14:J15"/>
    <mergeCell ref="A14:A15"/>
    <mergeCell ref="A6:J6"/>
    <mergeCell ref="A7:A12"/>
    <mergeCell ref="B7:B12"/>
    <mergeCell ref="D7:D9"/>
    <mergeCell ref="D10:D12"/>
  </mergeCells>
  <pageMargins left="0.7" right="0.7" top="0.75" bottom="0.75" header="0.3" footer="0.3"/>
  <pageSetup orientation="portrait" r:id="rId1"/>
  <ignoredErrors>
    <ignoredError sqref="H7 H11:H12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74AE-839A-4FE9-A024-185EAE19D1E4}">
  <dimension ref="A1:J52"/>
  <sheetViews>
    <sheetView zoomScale="59" zoomScaleNormal="59" workbookViewId="0">
      <pane ySplit="6" topLeftCell="A7" activePane="bottomLeft" state="frozen"/>
      <selection pane="bottomLeft" activeCell="H11" sqref="H11"/>
    </sheetView>
  </sheetViews>
  <sheetFormatPr defaultColWidth="0" defaultRowHeight="13.2" zeroHeight="1" x14ac:dyDescent="0.25"/>
  <cols>
    <col min="1" max="1" width="59" style="232" customWidth="1"/>
    <col min="2" max="2" width="38.44140625" style="232" customWidth="1"/>
    <col min="3" max="3" width="17" style="232" customWidth="1"/>
    <col min="4" max="4" width="46" style="232" customWidth="1"/>
    <col min="5" max="5" width="11.109375" style="232" hidden="1" customWidth="1"/>
    <col min="6" max="6" width="35.109375" style="235" customWidth="1"/>
    <col min="7" max="7" width="23.109375" style="3" customWidth="1"/>
    <col min="8" max="8" width="17" style="3" customWidth="1"/>
    <col min="9" max="9" width="19.33203125" style="3" customWidth="1"/>
    <col min="10" max="10" width="15.109375" style="232" hidden="1" customWidth="1"/>
    <col min="11" max="16384" width="10.33203125" style="232" hidden="1"/>
  </cols>
  <sheetData>
    <row r="1" spans="1:10" ht="22.2" customHeight="1" x14ac:dyDescent="0.25">
      <c r="A1" s="3"/>
      <c r="B1" s="3"/>
      <c r="C1" s="3"/>
      <c r="D1" s="3"/>
      <c r="E1" s="3"/>
      <c r="F1" s="237"/>
    </row>
    <row r="2" spans="1:10" ht="30.75" customHeight="1" x14ac:dyDescent="0.25">
      <c r="A2" s="3"/>
      <c r="B2" s="3"/>
      <c r="C2" s="3"/>
      <c r="D2" s="3"/>
      <c r="E2" s="3"/>
      <c r="F2" s="238"/>
    </row>
    <row r="3" spans="1:10" ht="79.2" customHeight="1" x14ac:dyDescent="0.25">
      <c r="A3" s="3"/>
      <c r="B3" s="5"/>
      <c r="C3" s="5"/>
      <c r="D3" s="5"/>
      <c r="E3" s="5"/>
      <c r="F3" s="238"/>
    </row>
    <row r="4" spans="1:10" ht="25.2" customHeight="1" x14ac:dyDescent="0.25">
      <c r="A4" s="3"/>
      <c r="B4" s="3"/>
      <c r="C4" s="3"/>
      <c r="D4" s="3"/>
      <c r="E4" s="3"/>
      <c r="F4" s="3"/>
      <c r="G4" s="43">
        <v>0</v>
      </c>
    </row>
    <row r="5" spans="1:10" ht="10.95" customHeight="1" x14ac:dyDescent="0.25">
      <c r="A5" s="3"/>
      <c r="B5" s="3"/>
      <c r="C5" s="8"/>
      <c r="D5" s="8"/>
      <c r="E5" s="3"/>
      <c r="F5" s="232"/>
    </row>
    <row r="6" spans="1:10" ht="25.2" customHeight="1" x14ac:dyDescent="0.25">
      <c r="A6" s="3"/>
      <c r="B6" s="187"/>
      <c r="C6" s="187"/>
      <c r="D6" s="187"/>
      <c r="E6" s="187"/>
      <c r="F6" s="187"/>
      <c r="G6" s="185">
        <v>100</v>
      </c>
    </row>
    <row r="7" spans="1:10" ht="15" customHeight="1" thickBot="1" x14ac:dyDescent="0.3">
      <c r="A7" s="8"/>
      <c r="B7" s="8"/>
      <c r="C7" s="233"/>
      <c r="D7" s="233"/>
      <c r="E7" s="8"/>
      <c r="F7" s="239"/>
    </row>
    <row r="8" spans="1:10" s="77" customFormat="1" ht="63.6" thickBot="1" x14ac:dyDescent="0.3">
      <c r="A8" s="28" t="s">
        <v>0</v>
      </c>
      <c r="B8" s="28" t="s">
        <v>1</v>
      </c>
      <c r="C8" s="28" t="s">
        <v>1437</v>
      </c>
      <c r="D8" s="28" t="s">
        <v>3</v>
      </c>
      <c r="E8" s="28" t="s">
        <v>247</v>
      </c>
      <c r="F8" s="89" t="s">
        <v>181</v>
      </c>
      <c r="G8" s="89" t="s">
        <v>195</v>
      </c>
      <c r="H8" s="28" t="s">
        <v>182</v>
      </c>
      <c r="I8" s="28" t="s">
        <v>183</v>
      </c>
      <c r="J8" s="242"/>
    </row>
    <row r="9" spans="1:10" s="236" customFormat="1" ht="30" customHeight="1" thickBot="1" x14ac:dyDescent="0.3">
      <c r="A9" s="322" t="s">
        <v>1732</v>
      </c>
      <c r="B9" s="322"/>
      <c r="C9" s="322"/>
      <c r="D9" s="322"/>
      <c r="E9" s="322"/>
      <c r="F9" s="322"/>
      <c r="G9" s="322"/>
      <c r="H9" s="322"/>
      <c r="I9" s="322"/>
      <c r="J9" s="243"/>
    </row>
    <row r="10" spans="1:10" s="77" customFormat="1" ht="30" customHeight="1" thickBot="1" x14ac:dyDescent="0.3">
      <c r="A10" s="379"/>
      <c r="B10" s="377" t="s">
        <v>1436</v>
      </c>
      <c r="C10" s="30">
        <v>2</v>
      </c>
      <c r="D10" s="23">
        <v>180222502</v>
      </c>
      <c r="E10" s="34">
        <v>100004221</v>
      </c>
      <c r="F10" s="150">
        <v>183</v>
      </c>
      <c r="G10" s="98">
        <f>F10*(1-$G$4)*$G$6</f>
        <v>18300</v>
      </c>
      <c r="H10" s="186"/>
      <c r="I10" s="27">
        <f>G10*H10</f>
        <v>0</v>
      </c>
      <c r="J10" s="242"/>
    </row>
    <row r="11" spans="1:10" s="77" customFormat="1" ht="30" customHeight="1" thickBot="1" x14ac:dyDescent="0.3">
      <c r="A11" s="379"/>
      <c r="B11" s="378"/>
      <c r="C11" s="30">
        <v>3</v>
      </c>
      <c r="D11" s="23">
        <v>180222503</v>
      </c>
      <c r="E11" s="34">
        <v>100002881</v>
      </c>
      <c r="F11" s="150">
        <v>208</v>
      </c>
      <c r="G11" s="98">
        <f>F11*(1-$G$4)*$G$6</f>
        <v>20800</v>
      </c>
      <c r="H11" s="186"/>
      <c r="I11" s="27">
        <f t="shared" ref="I11:I20" si="0">G11*H11</f>
        <v>0</v>
      </c>
      <c r="J11" s="242"/>
    </row>
    <row r="12" spans="1:10" s="77" customFormat="1" ht="30" customHeight="1" thickBot="1" x14ac:dyDescent="0.3">
      <c r="A12" s="379"/>
      <c r="B12" s="378"/>
      <c r="C12" s="30">
        <v>4</v>
      </c>
      <c r="D12" s="23">
        <v>180222504</v>
      </c>
      <c r="E12" s="34">
        <v>100006812</v>
      </c>
      <c r="F12" s="150">
        <v>244</v>
      </c>
      <c r="G12" s="98">
        <f>F12*(1-$G$4)*$G$6</f>
        <v>24400</v>
      </c>
      <c r="H12" s="186"/>
      <c r="I12" s="27">
        <f t="shared" si="0"/>
        <v>0</v>
      </c>
      <c r="J12" s="242"/>
    </row>
    <row r="13" spans="1:10" s="77" customFormat="1" ht="30" customHeight="1" thickBot="1" x14ac:dyDescent="0.3">
      <c r="A13" s="379"/>
      <c r="B13" s="378"/>
      <c r="C13" s="30">
        <v>5</v>
      </c>
      <c r="D13" s="23">
        <v>180222505</v>
      </c>
      <c r="E13" s="34">
        <v>100002884</v>
      </c>
      <c r="F13" s="150">
        <v>281</v>
      </c>
      <c r="G13" s="98">
        <f>F13*(1-$G$4)*$G$6</f>
        <v>28100</v>
      </c>
      <c r="H13" s="186"/>
      <c r="I13" s="27">
        <f t="shared" si="0"/>
        <v>0</v>
      </c>
      <c r="J13" s="242"/>
    </row>
    <row r="14" spans="1:10" s="77" customFormat="1" ht="30" customHeight="1" thickBot="1" x14ac:dyDescent="0.3">
      <c r="A14" s="379"/>
      <c r="B14" s="378"/>
      <c r="C14" s="30">
        <v>6</v>
      </c>
      <c r="D14" s="23">
        <v>180222506</v>
      </c>
      <c r="E14" s="34">
        <v>100007034</v>
      </c>
      <c r="F14" s="150">
        <v>318</v>
      </c>
      <c r="G14" s="98">
        <f>F14*(1-$G$4)*$G$6</f>
        <v>31800</v>
      </c>
      <c r="H14" s="186"/>
      <c r="I14" s="27">
        <f t="shared" si="0"/>
        <v>0</v>
      </c>
      <c r="J14" s="242"/>
    </row>
    <row r="15" spans="1:10" s="77" customFormat="1" ht="30" customHeight="1" thickBot="1" x14ac:dyDescent="0.3">
      <c r="A15" s="379"/>
      <c r="B15" s="378"/>
      <c r="C15" s="30">
        <v>7</v>
      </c>
      <c r="D15" s="23">
        <v>180222507</v>
      </c>
      <c r="E15" s="34">
        <v>100002865</v>
      </c>
      <c r="F15" s="150">
        <v>354</v>
      </c>
      <c r="G15" s="98">
        <f t="shared" ref="G15:G20" si="1">F15*(1-$G$4)*$G$6</f>
        <v>35400</v>
      </c>
      <c r="H15" s="186"/>
      <c r="I15" s="27">
        <f t="shared" si="0"/>
        <v>0</v>
      </c>
      <c r="J15" s="242"/>
    </row>
    <row r="16" spans="1:10" s="77" customFormat="1" ht="30" customHeight="1" thickBot="1" x14ac:dyDescent="0.3">
      <c r="A16" s="379"/>
      <c r="B16" s="378"/>
      <c r="C16" s="30">
        <v>8</v>
      </c>
      <c r="D16" s="23">
        <v>180222508</v>
      </c>
      <c r="E16" s="34">
        <v>100002866</v>
      </c>
      <c r="F16" s="150">
        <v>390</v>
      </c>
      <c r="G16" s="98">
        <f t="shared" si="1"/>
        <v>39000</v>
      </c>
      <c r="H16" s="186"/>
      <c r="I16" s="27">
        <f t="shared" si="0"/>
        <v>0</v>
      </c>
      <c r="J16" s="242"/>
    </row>
    <row r="17" spans="1:10" s="77" customFormat="1" ht="30" customHeight="1" thickBot="1" x14ac:dyDescent="0.3">
      <c r="A17" s="379"/>
      <c r="B17" s="378"/>
      <c r="C17" s="30">
        <v>9</v>
      </c>
      <c r="D17" s="23">
        <v>180222509</v>
      </c>
      <c r="E17" s="34">
        <v>100002867</v>
      </c>
      <c r="F17" s="150">
        <v>415</v>
      </c>
      <c r="G17" s="98">
        <f t="shared" si="1"/>
        <v>41500</v>
      </c>
      <c r="H17" s="186"/>
      <c r="I17" s="27">
        <f t="shared" si="0"/>
        <v>0</v>
      </c>
      <c r="J17" s="242"/>
    </row>
    <row r="18" spans="1:10" s="77" customFormat="1" ht="30" customHeight="1" thickBot="1" x14ac:dyDescent="0.3">
      <c r="A18" s="379"/>
      <c r="B18" s="378"/>
      <c r="C18" s="30">
        <v>10</v>
      </c>
      <c r="D18" s="23">
        <v>180222510</v>
      </c>
      <c r="E18" s="34">
        <v>100002868</v>
      </c>
      <c r="F18" s="150">
        <v>452</v>
      </c>
      <c r="G18" s="98">
        <f t="shared" si="1"/>
        <v>45200</v>
      </c>
      <c r="H18" s="186"/>
      <c r="I18" s="27">
        <f t="shared" si="0"/>
        <v>0</v>
      </c>
      <c r="J18" s="242"/>
    </row>
    <row r="19" spans="1:10" s="77" customFormat="1" ht="30" customHeight="1" thickBot="1" x14ac:dyDescent="0.3">
      <c r="A19" s="379"/>
      <c r="B19" s="378"/>
      <c r="C19" s="30">
        <v>11</v>
      </c>
      <c r="D19" s="23">
        <v>180222511</v>
      </c>
      <c r="E19" s="34">
        <v>100002869</v>
      </c>
      <c r="F19" s="150">
        <v>488</v>
      </c>
      <c r="G19" s="98">
        <f t="shared" si="1"/>
        <v>48800</v>
      </c>
      <c r="H19" s="186"/>
      <c r="I19" s="27">
        <f t="shared" si="0"/>
        <v>0</v>
      </c>
      <c r="J19" s="242"/>
    </row>
    <row r="20" spans="1:10" s="77" customFormat="1" ht="30" customHeight="1" thickBot="1" x14ac:dyDescent="0.3">
      <c r="A20" s="379"/>
      <c r="B20" s="378"/>
      <c r="C20" s="30">
        <v>12</v>
      </c>
      <c r="D20" s="23">
        <v>180222512</v>
      </c>
      <c r="E20" s="34">
        <v>100002870</v>
      </c>
      <c r="F20" s="150">
        <v>525</v>
      </c>
      <c r="G20" s="98">
        <f t="shared" si="1"/>
        <v>52500</v>
      </c>
      <c r="H20" s="186"/>
      <c r="I20" s="27">
        <f t="shared" si="0"/>
        <v>0</v>
      </c>
      <c r="J20" s="242"/>
    </row>
    <row r="21" spans="1:10" ht="13.8" thickBot="1" x14ac:dyDescent="0.3">
      <c r="G21" s="248"/>
      <c r="H21" s="248"/>
      <c r="I21" s="248"/>
    </row>
    <row r="22" spans="1:10" s="234" customFormat="1" ht="42.6" thickBot="1" x14ac:dyDescent="0.3">
      <c r="A22" s="28" t="s">
        <v>0</v>
      </c>
      <c r="B22" s="28" t="s">
        <v>1</v>
      </c>
      <c r="C22" s="28" t="s">
        <v>2</v>
      </c>
      <c r="D22" s="369" t="s">
        <v>3</v>
      </c>
      <c r="E22" s="370"/>
      <c r="F22" s="371"/>
      <c r="G22" s="127" t="s">
        <v>1810</v>
      </c>
      <c r="H22" s="28" t="s">
        <v>182</v>
      </c>
      <c r="I22" s="244"/>
      <c r="J22" s="240"/>
    </row>
    <row r="23" spans="1:10" s="231" customFormat="1" ht="30" customHeight="1" thickBot="1" x14ac:dyDescent="0.3">
      <c r="A23" s="363" t="s">
        <v>1705</v>
      </c>
      <c r="B23" s="364"/>
      <c r="C23" s="364"/>
      <c r="D23" s="364"/>
      <c r="E23" s="364"/>
      <c r="F23" s="364"/>
      <c r="G23" s="364"/>
      <c r="H23" s="372"/>
      <c r="I23" s="246"/>
      <c r="J23" s="241"/>
    </row>
    <row r="24" spans="1:10" s="77" customFormat="1" ht="30" customHeight="1" thickBot="1" x14ac:dyDescent="0.3">
      <c r="A24" s="288"/>
      <c r="B24" s="278" t="s">
        <v>1706</v>
      </c>
      <c r="C24" s="23" t="s">
        <v>1707</v>
      </c>
      <c r="D24" s="366" t="s">
        <v>1708</v>
      </c>
      <c r="E24" s="367"/>
      <c r="F24" s="368"/>
      <c r="G24" s="98" t="s">
        <v>1709</v>
      </c>
      <c r="H24" s="186"/>
      <c r="I24" s="47"/>
      <c r="J24" s="242"/>
    </row>
    <row r="25" spans="1:10" s="77" customFormat="1" ht="30" customHeight="1" thickBot="1" x14ac:dyDescent="0.3">
      <c r="A25" s="288"/>
      <c r="B25" s="278"/>
      <c r="C25" s="23" t="s">
        <v>1707</v>
      </c>
      <c r="D25" s="366" t="s">
        <v>1710</v>
      </c>
      <c r="E25" s="367"/>
      <c r="F25" s="368"/>
      <c r="G25" s="98" t="s">
        <v>1709</v>
      </c>
      <c r="H25" s="186"/>
      <c r="I25" s="47"/>
      <c r="J25" s="242"/>
    </row>
    <row r="26" spans="1:10" s="77" customFormat="1" ht="30" customHeight="1" thickBot="1" x14ac:dyDescent="0.3">
      <c r="A26" s="288"/>
      <c r="B26" s="278"/>
      <c r="C26" s="23" t="s">
        <v>1707</v>
      </c>
      <c r="D26" s="366" t="s">
        <v>1711</v>
      </c>
      <c r="E26" s="367"/>
      <c r="F26" s="368"/>
      <c r="G26" s="98" t="s">
        <v>1709</v>
      </c>
      <c r="H26" s="186"/>
      <c r="I26" s="47"/>
      <c r="J26" s="242"/>
    </row>
    <row r="27" spans="1:10" s="77" customFormat="1" ht="30" customHeight="1" thickBot="1" x14ac:dyDescent="0.3">
      <c r="A27" s="288"/>
      <c r="B27" s="278"/>
      <c r="C27" s="23" t="s">
        <v>1707</v>
      </c>
      <c r="D27" s="366" t="s">
        <v>1712</v>
      </c>
      <c r="E27" s="367"/>
      <c r="F27" s="368"/>
      <c r="G27" s="98" t="s">
        <v>1709</v>
      </c>
      <c r="H27" s="186"/>
      <c r="I27" s="47"/>
      <c r="J27" s="242"/>
    </row>
    <row r="28" spans="1:10" s="77" customFormat="1" ht="30" customHeight="1" thickBot="1" x14ac:dyDescent="0.3">
      <c r="A28" s="288"/>
      <c r="B28" s="278"/>
      <c r="C28" s="23" t="s">
        <v>1707</v>
      </c>
      <c r="D28" s="366" t="s">
        <v>1713</v>
      </c>
      <c r="E28" s="367"/>
      <c r="F28" s="368"/>
      <c r="G28" s="98" t="s">
        <v>1709</v>
      </c>
      <c r="H28" s="186"/>
      <c r="I28" s="47"/>
      <c r="J28" s="242"/>
    </row>
    <row r="29" spans="1:10" s="77" customFormat="1" ht="30" customHeight="1" thickBot="1" x14ac:dyDescent="0.3">
      <c r="A29" s="288"/>
      <c r="B29" s="278"/>
      <c r="C29" s="23" t="s">
        <v>1707</v>
      </c>
      <c r="D29" s="366" t="s">
        <v>1714</v>
      </c>
      <c r="E29" s="367"/>
      <c r="F29" s="368"/>
      <c r="G29" s="98" t="s">
        <v>1709</v>
      </c>
      <c r="H29" s="186"/>
      <c r="I29" s="47"/>
      <c r="J29" s="242"/>
    </row>
    <row r="30" spans="1:10" s="77" customFormat="1" ht="30" customHeight="1" thickBot="1" x14ac:dyDescent="0.3">
      <c r="A30" s="288"/>
      <c r="B30" s="278"/>
      <c r="C30" s="23" t="s">
        <v>1707</v>
      </c>
      <c r="D30" s="366" t="s">
        <v>1715</v>
      </c>
      <c r="E30" s="367"/>
      <c r="F30" s="368"/>
      <c r="G30" s="98" t="s">
        <v>1709</v>
      </c>
      <c r="H30" s="186"/>
      <c r="I30" s="47"/>
      <c r="J30" s="242"/>
    </row>
    <row r="31" spans="1:10" s="77" customFormat="1" ht="6" customHeight="1" thickBot="1" x14ac:dyDescent="0.3">
      <c r="A31" s="288"/>
      <c r="B31" s="373"/>
      <c r="C31" s="374"/>
      <c r="D31" s="374"/>
      <c r="E31" s="374"/>
      <c r="F31" s="374"/>
      <c r="G31" s="374"/>
      <c r="H31" s="375"/>
      <c r="I31" s="247"/>
      <c r="J31" s="242"/>
    </row>
    <row r="32" spans="1:10" s="77" customFormat="1" ht="30" customHeight="1" thickBot="1" x14ac:dyDescent="0.3">
      <c r="A32" s="288"/>
      <c r="B32" s="278" t="s">
        <v>1716</v>
      </c>
      <c r="C32" s="23" t="s">
        <v>1707</v>
      </c>
      <c r="D32" s="366" t="s">
        <v>1717</v>
      </c>
      <c r="E32" s="367"/>
      <c r="F32" s="368"/>
      <c r="G32" s="98" t="s">
        <v>1709</v>
      </c>
      <c r="H32" s="186"/>
      <c r="I32" s="47"/>
      <c r="J32" s="242"/>
    </row>
    <row r="33" spans="1:10" s="77" customFormat="1" ht="30" customHeight="1" thickBot="1" x14ac:dyDescent="0.3">
      <c r="A33" s="288"/>
      <c r="B33" s="278"/>
      <c r="C33" s="23" t="s">
        <v>1707</v>
      </c>
      <c r="D33" s="366" t="s">
        <v>1718</v>
      </c>
      <c r="E33" s="367"/>
      <c r="F33" s="368"/>
      <c r="G33" s="98" t="s">
        <v>1709</v>
      </c>
      <c r="H33" s="186"/>
      <c r="I33" s="47"/>
      <c r="J33" s="242"/>
    </row>
    <row r="34" spans="1:10" s="77" customFormat="1" ht="30" customHeight="1" thickBot="1" x14ac:dyDescent="0.3">
      <c r="A34" s="288"/>
      <c r="B34" s="278"/>
      <c r="C34" s="23" t="s">
        <v>1707</v>
      </c>
      <c r="D34" s="366" t="s">
        <v>1719</v>
      </c>
      <c r="E34" s="367"/>
      <c r="F34" s="368"/>
      <c r="G34" s="98" t="s">
        <v>1709</v>
      </c>
      <c r="H34" s="186"/>
      <c r="I34" s="47"/>
      <c r="J34" s="242"/>
    </row>
    <row r="35" spans="1:10" s="77" customFormat="1" ht="30" customHeight="1" thickBot="1" x14ac:dyDescent="0.3">
      <c r="A35" s="288"/>
      <c r="B35" s="278"/>
      <c r="C35" s="23" t="s">
        <v>1707</v>
      </c>
      <c r="D35" s="366" t="s">
        <v>1720</v>
      </c>
      <c r="E35" s="367"/>
      <c r="F35" s="368"/>
      <c r="G35" s="98" t="s">
        <v>1709</v>
      </c>
      <c r="H35" s="186"/>
      <c r="I35" s="47"/>
      <c r="J35" s="242"/>
    </row>
    <row r="36" spans="1:10" s="77" customFormat="1" ht="30" customHeight="1" thickBot="1" x14ac:dyDescent="0.3">
      <c r="A36" s="288"/>
      <c r="B36" s="278"/>
      <c r="C36" s="23" t="s">
        <v>1707</v>
      </c>
      <c r="D36" s="366" t="s">
        <v>1721</v>
      </c>
      <c r="E36" s="367"/>
      <c r="F36" s="368"/>
      <c r="G36" s="98" t="s">
        <v>1709</v>
      </c>
      <c r="H36" s="186"/>
      <c r="I36" s="47"/>
      <c r="J36" s="242"/>
    </row>
    <row r="37" spans="1:10" s="77" customFormat="1" ht="30" customHeight="1" thickBot="1" x14ac:dyDescent="0.3">
      <c r="A37" s="288"/>
      <c r="B37" s="278"/>
      <c r="C37" s="23" t="s">
        <v>1707</v>
      </c>
      <c r="D37" s="366" t="s">
        <v>1722</v>
      </c>
      <c r="E37" s="367"/>
      <c r="F37" s="368"/>
      <c r="G37" s="98" t="s">
        <v>1709</v>
      </c>
      <c r="H37" s="186"/>
      <c r="I37" s="47"/>
      <c r="J37" s="242"/>
    </row>
    <row r="38" spans="1:10" s="77" customFormat="1" ht="30" customHeight="1" thickBot="1" x14ac:dyDescent="0.3">
      <c r="A38" s="288"/>
      <c r="B38" s="278"/>
      <c r="C38" s="23" t="s">
        <v>1707</v>
      </c>
      <c r="D38" s="366" t="s">
        <v>1723</v>
      </c>
      <c r="E38" s="367"/>
      <c r="F38" s="368"/>
      <c r="G38" s="98" t="s">
        <v>1709</v>
      </c>
      <c r="H38" s="186"/>
      <c r="I38" s="47"/>
      <c r="J38" s="242"/>
    </row>
    <row r="39" spans="1:10" s="231" customFormat="1" ht="30" customHeight="1" thickBot="1" x14ac:dyDescent="0.3">
      <c r="A39" s="363" t="s">
        <v>1724</v>
      </c>
      <c r="B39" s="364"/>
      <c r="C39" s="364"/>
      <c r="D39" s="364"/>
      <c r="E39" s="364"/>
      <c r="F39" s="364"/>
      <c r="G39" s="364"/>
      <c r="H39" s="365"/>
      <c r="I39" s="245"/>
      <c r="J39" s="241"/>
    </row>
    <row r="40" spans="1:10" s="77" customFormat="1" ht="30" customHeight="1" thickBot="1" x14ac:dyDescent="0.3">
      <c r="A40" s="288"/>
      <c r="B40" s="278" t="s">
        <v>1716</v>
      </c>
      <c r="C40" s="23" t="s">
        <v>1707</v>
      </c>
      <c r="D40" s="366" t="s">
        <v>1725</v>
      </c>
      <c r="E40" s="367"/>
      <c r="F40" s="368"/>
      <c r="G40" s="98" t="s">
        <v>1709</v>
      </c>
      <c r="H40" s="186"/>
      <c r="I40" s="47"/>
      <c r="J40" s="242"/>
    </row>
    <row r="41" spans="1:10" s="77" customFormat="1" ht="30" customHeight="1" thickBot="1" x14ac:dyDescent="0.3">
      <c r="A41" s="288"/>
      <c r="B41" s="278"/>
      <c r="C41" s="23" t="s">
        <v>1707</v>
      </c>
      <c r="D41" s="366" t="s">
        <v>1726</v>
      </c>
      <c r="E41" s="367"/>
      <c r="F41" s="368"/>
      <c r="G41" s="98" t="s">
        <v>1709</v>
      </c>
      <c r="H41" s="186"/>
      <c r="I41" s="47"/>
      <c r="J41" s="242"/>
    </row>
    <row r="42" spans="1:10" s="77" customFormat="1" ht="30" customHeight="1" thickBot="1" x14ac:dyDescent="0.3">
      <c r="A42" s="288"/>
      <c r="B42" s="278"/>
      <c r="C42" s="23" t="s">
        <v>1707</v>
      </c>
      <c r="D42" s="366" t="s">
        <v>1727</v>
      </c>
      <c r="E42" s="367"/>
      <c r="F42" s="368"/>
      <c r="G42" s="98" t="s">
        <v>1709</v>
      </c>
      <c r="H42" s="186"/>
      <c r="I42" s="47"/>
      <c r="J42" s="242"/>
    </row>
    <row r="43" spans="1:10" s="77" customFormat="1" ht="30" customHeight="1" thickBot="1" x14ac:dyDescent="0.3">
      <c r="A43" s="288"/>
      <c r="B43" s="278"/>
      <c r="C43" s="23" t="s">
        <v>1707</v>
      </c>
      <c r="D43" s="366" t="s">
        <v>1728</v>
      </c>
      <c r="E43" s="367"/>
      <c r="F43" s="368"/>
      <c r="G43" s="98" t="s">
        <v>1709</v>
      </c>
      <c r="H43" s="186"/>
      <c r="I43" s="47"/>
      <c r="J43" s="242"/>
    </row>
    <row r="44" spans="1:10" s="77" customFormat="1" ht="30" customHeight="1" thickBot="1" x14ac:dyDescent="0.3">
      <c r="A44" s="288"/>
      <c r="B44" s="278"/>
      <c r="C44" s="23" t="s">
        <v>1707</v>
      </c>
      <c r="D44" s="366" t="s">
        <v>1729</v>
      </c>
      <c r="E44" s="367"/>
      <c r="F44" s="368"/>
      <c r="G44" s="98" t="s">
        <v>1709</v>
      </c>
      <c r="H44" s="186"/>
      <c r="I44" s="47"/>
      <c r="J44" s="242"/>
    </row>
    <row r="45" spans="1:10" s="77" customFormat="1" ht="30" customHeight="1" thickBot="1" x14ac:dyDescent="0.3">
      <c r="A45" s="288"/>
      <c r="B45" s="278"/>
      <c r="C45" s="23" t="s">
        <v>1707</v>
      </c>
      <c r="D45" s="366" t="s">
        <v>1730</v>
      </c>
      <c r="E45" s="367"/>
      <c r="F45" s="368"/>
      <c r="G45" s="98" t="s">
        <v>1709</v>
      </c>
      <c r="H45" s="186"/>
      <c r="I45" s="47"/>
      <c r="J45" s="242"/>
    </row>
    <row r="46" spans="1:10" s="250" customFormat="1" ht="30" customHeight="1" thickBot="1" x14ac:dyDescent="0.3">
      <c r="A46" s="288"/>
      <c r="B46" s="278"/>
      <c r="C46" s="23" t="s">
        <v>1707</v>
      </c>
      <c r="D46" s="366" t="s">
        <v>1731</v>
      </c>
      <c r="E46" s="367"/>
      <c r="F46" s="368"/>
      <c r="G46" s="98" t="s">
        <v>1709</v>
      </c>
      <c r="H46" s="186"/>
      <c r="I46" s="51"/>
      <c r="J46" s="249"/>
    </row>
    <row r="47" spans="1:10" s="164" customFormat="1" ht="25.2" customHeight="1" x14ac:dyDescent="0.3">
      <c r="A47" s="3"/>
      <c r="B47" s="3"/>
      <c r="C47" s="3"/>
      <c r="D47" s="3"/>
      <c r="E47" s="3"/>
      <c r="F47" s="3"/>
      <c r="G47" s="3"/>
      <c r="H47" s="3"/>
      <c r="I47" s="47"/>
    </row>
    <row r="48" spans="1:10" s="19" customFormat="1" ht="71.7" customHeight="1" x14ac:dyDescent="0.25">
      <c r="A48" s="376" t="s">
        <v>1689</v>
      </c>
      <c r="B48" s="29"/>
      <c r="C48" s="29"/>
      <c r="D48" s="172"/>
      <c r="E48" s="29"/>
      <c r="F48" s="29"/>
      <c r="G48" s="376" t="s">
        <v>21</v>
      </c>
      <c r="H48" s="376"/>
      <c r="I48" s="47"/>
      <c r="J48" s="252"/>
    </row>
    <row r="49" spans="1:10" s="19" customFormat="1" ht="21" customHeight="1" x14ac:dyDescent="0.25">
      <c r="A49" s="376"/>
      <c r="B49" s="29"/>
      <c r="C49" s="29"/>
      <c r="D49" s="173"/>
      <c r="E49" s="29"/>
      <c r="F49" s="29"/>
      <c r="G49" s="376"/>
      <c r="H49" s="376"/>
      <c r="I49" s="47"/>
      <c r="J49" s="252"/>
    </row>
    <row r="50" spans="1:10" s="3" customFormat="1" ht="27" hidden="1" customHeight="1" x14ac:dyDescent="0.25">
      <c r="F50" s="251"/>
      <c r="I50" s="47"/>
    </row>
    <row r="51" spans="1:10" hidden="1" x14ac:dyDescent="0.25">
      <c r="G51" s="248"/>
      <c r="H51" s="248"/>
      <c r="I51" s="248"/>
    </row>
    <row r="52" spans="1:10" ht="1.2" customHeight="1" x14ac:dyDescent="0.25"/>
  </sheetData>
  <sheetProtection algorithmName="SHA-512" hashValue="rxA5w0CQpRgcqKjG89kRldEsarouR4+j32vH65/L5mA65YKr+IY95ipT/scaN/YvQy50+NfmxSe+fQ2YQSQ2qQ==" saltValue="Gkn9PJdM0HCR5t6GOLMV6w==" spinCount="100000" sheet="1" objects="1" scenarios="1"/>
  <mergeCells count="35">
    <mergeCell ref="A9:I9"/>
    <mergeCell ref="B10:B20"/>
    <mergeCell ref="A10:A20"/>
    <mergeCell ref="A24:A38"/>
    <mergeCell ref="B24:B30"/>
    <mergeCell ref="B32:B38"/>
    <mergeCell ref="D35:F35"/>
    <mergeCell ref="D34:F34"/>
    <mergeCell ref="D33:F33"/>
    <mergeCell ref="D32:F32"/>
    <mergeCell ref="D30:F30"/>
    <mergeCell ref="D29:F29"/>
    <mergeCell ref="D28:F28"/>
    <mergeCell ref="D27:F27"/>
    <mergeCell ref="D26:F26"/>
    <mergeCell ref="D25:F25"/>
    <mergeCell ref="A48:A49"/>
    <mergeCell ref="G48:H49"/>
    <mergeCell ref="A40:A46"/>
    <mergeCell ref="B40:B46"/>
    <mergeCell ref="D46:F46"/>
    <mergeCell ref="D45:F45"/>
    <mergeCell ref="D44:F44"/>
    <mergeCell ref="D43:F43"/>
    <mergeCell ref="D42:F42"/>
    <mergeCell ref="D41:F41"/>
    <mergeCell ref="D40:F40"/>
    <mergeCell ref="A39:H39"/>
    <mergeCell ref="D24:F24"/>
    <mergeCell ref="D22:F22"/>
    <mergeCell ref="A23:H23"/>
    <mergeCell ref="B31:H31"/>
    <mergeCell ref="D38:F38"/>
    <mergeCell ref="D37:F37"/>
    <mergeCell ref="D36:F3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A1:J90"/>
  <sheetViews>
    <sheetView zoomScale="60" zoomScaleNormal="60" workbookViewId="0">
      <pane ySplit="5" topLeftCell="A6" activePane="bottomLeft" state="frozen"/>
      <selection pane="bottomLeft"/>
    </sheetView>
  </sheetViews>
  <sheetFormatPr defaultColWidth="0" defaultRowHeight="13.2" zeroHeight="1" x14ac:dyDescent="0.25"/>
  <cols>
    <col min="1" max="1" width="28.109375" style="1" customWidth="1"/>
    <col min="2" max="2" width="33" style="1" customWidth="1"/>
    <col min="3" max="3" width="16.6640625" style="1" customWidth="1"/>
    <col min="4" max="4" width="16.33203125" style="1" customWidth="1"/>
    <col min="5" max="5" width="14.109375" style="1" hidden="1" customWidth="1"/>
    <col min="6" max="6" width="18.6640625" style="1" customWidth="1"/>
    <col min="7" max="7" width="19.6640625" style="97" customWidth="1"/>
    <col min="8" max="8" width="17.109375" style="1" customWidth="1"/>
    <col min="9" max="9" width="18.109375" style="97" customWidth="1"/>
    <col min="10" max="10" width="8.6640625" style="1" hidden="1" customWidth="1"/>
    <col min="11" max="16384" width="9" style="1" hidden="1"/>
  </cols>
  <sheetData>
    <row r="1" spans="1:10" s="91" customFormat="1" ht="52.95" customHeight="1" x14ac:dyDescent="0.25">
      <c r="G1" s="93"/>
      <c r="I1" s="93"/>
    </row>
    <row r="2" spans="1:10" s="91" customFormat="1" ht="78" customHeight="1" x14ac:dyDescent="0.25">
      <c r="G2" s="93"/>
      <c r="I2" s="93"/>
    </row>
    <row r="3" spans="1:10" s="91" customFormat="1" ht="21" x14ac:dyDescent="0.25">
      <c r="G3" s="43">
        <v>0.5</v>
      </c>
      <c r="I3" s="93"/>
    </row>
    <row r="4" spans="1:10" s="91" customFormat="1" ht="16.2" customHeight="1" thickBot="1" x14ac:dyDescent="0.3">
      <c r="A4" s="99"/>
      <c r="B4" s="99"/>
      <c r="C4" s="99"/>
      <c r="D4" s="99"/>
      <c r="E4" s="99"/>
      <c r="F4" s="99"/>
      <c r="G4" s="95"/>
      <c r="H4" s="94"/>
      <c r="I4" s="95"/>
    </row>
    <row r="5" spans="1:10" s="13" customFormat="1" ht="82.2" customHeight="1" thickBot="1" x14ac:dyDescent="0.3">
      <c r="A5" s="28" t="s">
        <v>0</v>
      </c>
      <c r="B5" s="28" t="s">
        <v>1</v>
      </c>
      <c r="C5" s="28" t="s">
        <v>196</v>
      </c>
      <c r="D5" s="28" t="s">
        <v>3</v>
      </c>
      <c r="E5" s="28" t="s">
        <v>247</v>
      </c>
      <c r="F5" s="28" t="s">
        <v>236</v>
      </c>
      <c r="G5" s="89" t="s">
        <v>237</v>
      </c>
      <c r="H5" s="28" t="s">
        <v>238</v>
      </c>
      <c r="I5" s="89" t="s">
        <v>239</v>
      </c>
    </row>
    <row r="6" spans="1:10" s="13" customFormat="1" ht="6" customHeight="1" thickBot="1" x14ac:dyDescent="0.3">
      <c r="A6" s="360"/>
      <c r="B6" s="361"/>
      <c r="C6" s="361"/>
      <c r="D6" s="361"/>
      <c r="E6" s="361"/>
      <c r="F6" s="361"/>
      <c r="G6" s="361"/>
      <c r="H6" s="361"/>
      <c r="I6" s="361"/>
      <c r="J6" s="361"/>
    </row>
    <row r="7" spans="1:10" s="13" customFormat="1" ht="30" customHeight="1" thickBot="1" x14ac:dyDescent="0.3">
      <c r="A7" s="280"/>
      <c r="B7" s="280" t="s">
        <v>1701</v>
      </c>
      <c r="C7" s="22" t="s">
        <v>231</v>
      </c>
      <c r="D7" s="30" t="s">
        <v>760</v>
      </c>
      <c r="E7" s="23">
        <v>100028805</v>
      </c>
      <c r="F7" s="134"/>
      <c r="G7" s="90">
        <f t="shared" ref="G7:G49" si="0">F7*(1-$G$3)</f>
        <v>0</v>
      </c>
      <c r="H7" s="30"/>
      <c r="I7" s="31">
        <f>G7*H7</f>
        <v>0</v>
      </c>
      <c r="J7" s="100"/>
    </row>
    <row r="8" spans="1:10" s="13" customFormat="1" ht="30" customHeight="1" thickBot="1" x14ac:dyDescent="0.3">
      <c r="A8" s="280"/>
      <c r="B8" s="280"/>
      <c r="C8" s="22" t="s">
        <v>232</v>
      </c>
      <c r="D8" s="30" t="s">
        <v>761</v>
      </c>
      <c r="E8" s="23">
        <v>100028808</v>
      </c>
      <c r="F8" s="134"/>
      <c r="G8" s="90">
        <f t="shared" si="0"/>
        <v>0</v>
      </c>
      <c r="H8" s="30"/>
      <c r="I8" s="31">
        <f t="shared" ref="I8:I85" si="1">G8*H8</f>
        <v>0</v>
      </c>
      <c r="J8" s="100"/>
    </row>
    <row r="9" spans="1:10" s="13" customFormat="1" ht="30" customHeight="1" thickBot="1" x14ac:dyDescent="0.3">
      <c r="A9" s="280"/>
      <c r="B9" s="280"/>
      <c r="C9" s="22" t="s">
        <v>233</v>
      </c>
      <c r="D9" s="30" t="s">
        <v>762</v>
      </c>
      <c r="E9" s="23">
        <v>100029221</v>
      </c>
      <c r="F9" s="134"/>
      <c r="G9" s="90">
        <f t="shared" si="0"/>
        <v>0</v>
      </c>
      <c r="H9" s="30"/>
      <c r="I9" s="31">
        <f t="shared" si="1"/>
        <v>0</v>
      </c>
      <c r="J9" s="100"/>
    </row>
    <row r="10" spans="1:10" s="13" customFormat="1" ht="30" customHeight="1" thickBot="1" x14ac:dyDescent="0.3">
      <c r="A10" s="280"/>
      <c r="B10" s="280"/>
      <c r="C10" s="22" t="s">
        <v>234</v>
      </c>
      <c r="D10" s="30" t="s">
        <v>763</v>
      </c>
      <c r="E10" s="23">
        <v>100029222</v>
      </c>
      <c r="F10" s="134"/>
      <c r="G10" s="90">
        <f t="shared" si="0"/>
        <v>0</v>
      </c>
      <c r="H10" s="30"/>
      <c r="I10" s="31">
        <f t="shared" si="1"/>
        <v>0</v>
      </c>
      <c r="J10" s="100"/>
    </row>
    <row r="11" spans="1:10" s="13" customFormat="1" ht="30" customHeight="1" thickBot="1" x14ac:dyDescent="0.3">
      <c r="A11" s="280"/>
      <c r="B11" s="280"/>
      <c r="C11" s="22" t="s">
        <v>235</v>
      </c>
      <c r="D11" s="32"/>
      <c r="E11" s="33"/>
      <c r="F11" s="134"/>
      <c r="G11" s="90">
        <f t="shared" si="0"/>
        <v>0</v>
      </c>
      <c r="H11" s="30"/>
      <c r="I11" s="31">
        <f t="shared" si="1"/>
        <v>0</v>
      </c>
      <c r="J11" s="100"/>
    </row>
    <row r="12" spans="1:10" s="13" customFormat="1" ht="6" customHeight="1" thickBot="1" x14ac:dyDescent="0.3">
      <c r="A12" s="380"/>
      <c r="B12" s="380"/>
      <c r="C12" s="380"/>
      <c r="D12" s="380"/>
      <c r="E12" s="380"/>
      <c r="F12" s="380"/>
      <c r="G12" s="380"/>
      <c r="H12" s="380"/>
      <c r="I12" s="380"/>
      <c r="J12" s="380"/>
    </row>
    <row r="13" spans="1:10" s="13" customFormat="1" ht="30" customHeight="1" thickBot="1" x14ac:dyDescent="0.3">
      <c r="A13" s="280"/>
      <c r="B13" s="280" t="s">
        <v>1702</v>
      </c>
      <c r="C13" s="22" t="s">
        <v>231</v>
      </c>
      <c r="D13" s="30" t="s">
        <v>764</v>
      </c>
      <c r="E13" s="23">
        <v>100028657</v>
      </c>
      <c r="F13" s="134"/>
      <c r="G13" s="90">
        <f t="shared" si="0"/>
        <v>0</v>
      </c>
      <c r="H13" s="30"/>
      <c r="I13" s="31">
        <f t="shared" si="1"/>
        <v>0</v>
      </c>
      <c r="J13" s="100"/>
    </row>
    <row r="14" spans="1:10" s="13" customFormat="1" ht="30" customHeight="1" thickBot="1" x14ac:dyDescent="0.3">
      <c r="A14" s="280"/>
      <c r="B14" s="280"/>
      <c r="C14" s="22" t="s">
        <v>232</v>
      </c>
      <c r="D14" s="30" t="s">
        <v>765</v>
      </c>
      <c r="E14" s="23">
        <v>100028714</v>
      </c>
      <c r="F14" s="134"/>
      <c r="G14" s="90">
        <f t="shared" si="0"/>
        <v>0</v>
      </c>
      <c r="H14" s="30"/>
      <c r="I14" s="31">
        <f t="shared" si="1"/>
        <v>0</v>
      </c>
      <c r="J14" s="100"/>
    </row>
    <row r="15" spans="1:10" s="13" customFormat="1" ht="30" customHeight="1" thickBot="1" x14ac:dyDescent="0.3">
      <c r="A15" s="280"/>
      <c r="B15" s="280"/>
      <c r="C15" s="22" t="s">
        <v>233</v>
      </c>
      <c r="D15" s="30" t="s">
        <v>766</v>
      </c>
      <c r="E15" s="23">
        <v>100029224</v>
      </c>
      <c r="F15" s="134"/>
      <c r="G15" s="90">
        <f t="shared" si="0"/>
        <v>0</v>
      </c>
      <c r="H15" s="30"/>
      <c r="I15" s="31">
        <f t="shared" si="1"/>
        <v>0</v>
      </c>
      <c r="J15" s="100"/>
    </row>
    <row r="16" spans="1:10" s="13" customFormat="1" ht="30" customHeight="1" thickBot="1" x14ac:dyDescent="0.3">
      <c r="A16" s="280"/>
      <c r="B16" s="280"/>
      <c r="C16" s="22" t="s">
        <v>234</v>
      </c>
      <c r="D16" s="30" t="s">
        <v>767</v>
      </c>
      <c r="E16" s="23">
        <v>100029225</v>
      </c>
      <c r="F16" s="134"/>
      <c r="G16" s="90">
        <f t="shared" si="0"/>
        <v>0</v>
      </c>
      <c r="H16" s="30"/>
      <c r="I16" s="31">
        <f t="shared" si="1"/>
        <v>0</v>
      </c>
      <c r="J16" s="100"/>
    </row>
    <row r="17" spans="1:10" s="13" customFormat="1" ht="30" customHeight="1" thickBot="1" x14ac:dyDescent="0.3">
      <c r="A17" s="280"/>
      <c r="B17" s="280"/>
      <c r="C17" s="22" t="s">
        <v>235</v>
      </c>
      <c r="D17" s="32"/>
      <c r="E17" s="33"/>
      <c r="F17" s="134"/>
      <c r="G17" s="90">
        <f t="shared" si="0"/>
        <v>0</v>
      </c>
      <c r="H17" s="30"/>
      <c r="I17" s="31">
        <f t="shared" si="1"/>
        <v>0</v>
      </c>
      <c r="J17" s="100"/>
    </row>
    <row r="18" spans="1:10" s="13" customFormat="1" ht="6" customHeight="1" thickBot="1" x14ac:dyDescent="0.3">
      <c r="A18" s="380"/>
      <c r="B18" s="380"/>
      <c r="C18" s="380"/>
      <c r="D18" s="380"/>
      <c r="E18" s="380"/>
      <c r="F18" s="380"/>
      <c r="G18" s="380"/>
      <c r="H18" s="380"/>
      <c r="I18" s="380"/>
      <c r="J18" s="380"/>
    </row>
    <row r="19" spans="1:10" s="13" customFormat="1" ht="90" customHeight="1" thickBot="1" x14ac:dyDescent="0.3">
      <c r="A19" s="22"/>
      <c r="B19" s="22" t="s">
        <v>1494</v>
      </c>
      <c r="C19" s="22" t="s">
        <v>197</v>
      </c>
      <c r="D19" s="30" t="s">
        <v>1449</v>
      </c>
      <c r="E19" s="23">
        <v>100028876</v>
      </c>
      <c r="F19" s="134"/>
      <c r="G19" s="90">
        <f t="shared" si="0"/>
        <v>0</v>
      </c>
      <c r="H19" s="30"/>
      <c r="I19" s="31">
        <f t="shared" si="1"/>
        <v>0</v>
      </c>
      <c r="J19" s="100"/>
    </row>
    <row r="20" spans="1:10" s="13" customFormat="1" ht="6" customHeight="1" thickBot="1" x14ac:dyDescent="0.3">
      <c r="A20" s="380"/>
      <c r="B20" s="380"/>
      <c r="C20" s="380"/>
      <c r="D20" s="380"/>
      <c r="E20" s="380"/>
      <c r="F20" s="380"/>
      <c r="G20" s="380"/>
      <c r="H20" s="380"/>
      <c r="I20" s="380"/>
      <c r="J20" s="380"/>
    </row>
    <row r="21" spans="1:10" s="13" customFormat="1" ht="90" customHeight="1" thickBot="1" x14ac:dyDescent="0.3">
      <c r="A21" s="22"/>
      <c r="B21" s="22" t="s">
        <v>1494</v>
      </c>
      <c r="C21" s="22" t="s">
        <v>198</v>
      </c>
      <c r="D21" s="30" t="s">
        <v>1450</v>
      </c>
      <c r="E21" s="23">
        <v>100028883</v>
      </c>
      <c r="F21" s="134"/>
      <c r="G21" s="90">
        <f t="shared" si="0"/>
        <v>0</v>
      </c>
      <c r="H21" s="30"/>
      <c r="I21" s="31">
        <f t="shared" si="1"/>
        <v>0</v>
      </c>
      <c r="J21" s="100"/>
    </row>
    <row r="22" spans="1:10" s="13" customFormat="1" ht="6" customHeight="1" thickBot="1" x14ac:dyDescent="0.3">
      <c r="A22" s="380"/>
      <c r="B22" s="380"/>
      <c r="C22" s="380"/>
      <c r="D22" s="380"/>
      <c r="E22" s="380"/>
      <c r="F22" s="380"/>
      <c r="G22" s="380"/>
      <c r="H22" s="380"/>
      <c r="I22" s="380"/>
      <c r="J22" s="380"/>
    </row>
    <row r="23" spans="1:10" s="13" customFormat="1" ht="90" customHeight="1" thickBot="1" x14ac:dyDescent="0.3">
      <c r="A23" s="22"/>
      <c r="B23" s="22" t="s">
        <v>1494</v>
      </c>
      <c r="C23" s="22" t="s">
        <v>199</v>
      </c>
      <c r="D23" s="30" t="s">
        <v>1451</v>
      </c>
      <c r="E23" s="23">
        <v>100028877</v>
      </c>
      <c r="F23" s="134"/>
      <c r="G23" s="90">
        <f t="shared" si="0"/>
        <v>0</v>
      </c>
      <c r="H23" s="30"/>
      <c r="I23" s="31">
        <f t="shared" si="1"/>
        <v>0</v>
      </c>
      <c r="J23" s="100"/>
    </row>
    <row r="24" spans="1:10" s="13" customFormat="1" ht="6" customHeight="1" thickBot="1" x14ac:dyDescent="0.3">
      <c r="A24" s="380"/>
      <c r="B24" s="380"/>
      <c r="C24" s="380"/>
      <c r="D24" s="380"/>
      <c r="E24" s="380"/>
      <c r="F24" s="380"/>
      <c r="G24" s="380"/>
      <c r="H24" s="380"/>
      <c r="I24" s="380"/>
      <c r="J24" s="380"/>
    </row>
    <row r="25" spans="1:10" s="13" customFormat="1" ht="90" customHeight="1" thickBot="1" x14ac:dyDescent="0.3">
      <c r="A25" s="22"/>
      <c r="B25" s="22" t="s">
        <v>1494</v>
      </c>
      <c r="C25" s="22" t="s">
        <v>200</v>
      </c>
      <c r="D25" s="30" t="s">
        <v>1452</v>
      </c>
      <c r="E25" s="23">
        <v>100028879</v>
      </c>
      <c r="F25" s="134"/>
      <c r="G25" s="90">
        <f t="shared" si="0"/>
        <v>0</v>
      </c>
      <c r="H25" s="30"/>
      <c r="I25" s="31">
        <f t="shared" si="1"/>
        <v>0</v>
      </c>
      <c r="J25" s="100"/>
    </row>
    <row r="26" spans="1:10" s="13" customFormat="1" ht="6" customHeight="1" thickBot="1" x14ac:dyDescent="0.3">
      <c r="A26" s="380"/>
      <c r="B26" s="380"/>
      <c r="C26" s="380"/>
      <c r="D26" s="380"/>
      <c r="E26" s="380"/>
      <c r="F26" s="380"/>
      <c r="G26" s="380"/>
      <c r="H26" s="380"/>
      <c r="I26" s="380"/>
      <c r="J26" s="380"/>
    </row>
    <row r="27" spans="1:10" s="13" customFormat="1" ht="90" customHeight="1" thickBot="1" x14ac:dyDescent="0.3">
      <c r="A27" s="22"/>
      <c r="B27" s="22" t="s">
        <v>1494</v>
      </c>
      <c r="C27" s="22" t="s">
        <v>201</v>
      </c>
      <c r="D27" s="30" t="s">
        <v>1453</v>
      </c>
      <c r="E27" s="23">
        <v>100028878</v>
      </c>
      <c r="F27" s="134"/>
      <c r="G27" s="90">
        <f t="shared" si="0"/>
        <v>0</v>
      </c>
      <c r="H27" s="30"/>
      <c r="I27" s="31">
        <f t="shared" si="1"/>
        <v>0</v>
      </c>
      <c r="J27" s="100"/>
    </row>
    <row r="28" spans="1:10" s="13" customFormat="1" ht="6" customHeight="1" thickBot="1" x14ac:dyDescent="0.3">
      <c r="A28" s="380"/>
      <c r="B28" s="380"/>
      <c r="C28" s="380"/>
      <c r="D28" s="380"/>
      <c r="E28" s="380"/>
      <c r="F28" s="380"/>
      <c r="G28" s="380"/>
      <c r="H28" s="380"/>
      <c r="I28" s="380"/>
      <c r="J28" s="380"/>
    </row>
    <row r="29" spans="1:10" s="13" customFormat="1" ht="90" customHeight="1" thickBot="1" x14ac:dyDescent="0.3">
      <c r="A29" s="22"/>
      <c r="B29" s="22" t="s">
        <v>1494</v>
      </c>
      <c r="C29" s="22" t="s">
        <v>202</v>
      </c>
      <c r="D29" s="30" t="s">
        <v>1454</v>
      </c>
      <c r="E29" s="23">
        <v>100028881</v>
      </c>
      <c r="F29" s="134"/>
      <c r="G29" s="90">
        <f t="shared" si="0"/>
        <v>0</v>
      </c>
      <c r="H29" s="30"/>
      <c r="I29" s="31">
        <f t="shared" si="1"/>
        <v>0</v>
      </c>
      <c r="J29" s="100"/>
    </row>
    <row r="30" spans="1:10" s="13" customFormat="1" ht="6" customHeight="1" thickBot="1" x14ac:dyDescent="0.3">
      <c r="A30" s="380"/>
      <c r="B30" s="380"/>
      <c r="C30" s="380"/>
      <c r="D30" s="380"/>
      <c r="E30" s="380"/>
      <c r="F30" s="380"/>
      <c r="G30" s="380"/>
      <c r="H30" s="380"/>
      <c r="I30" s="380"/>
      <c r="J30" s="380"/>
    </row>
    <row r="31" spans="1:10" s="13" customFormat="1" ht="90" customHeight="1" thickBot="1" x14ac:dyDescent="0.3">
      <c r="A31" s="22"/>
      <c r="B31" s="22" t="s">
        <v>1494</v>
      </c>
      <c r="C31" s="22" t="s">
        <v>203</v>
      </c>
      <c r="D31" s="30" t="s">
        <v>1455</v>
      </c>
      <c r="E31" s="23">
        <v>100028880</v>
      </c>
      <c r="F31" s="134"/>
      <c r="G31" s="90">
        <f t="shared" si="0"/>
        <v>0</v>
      </c>
      <c r="H31" s="30"/>
      <c r="I31" s="31">
        <f t="shared" si="1"/>
        <v>0</v>
      </c>
      <c r="J31" s="100"/>
    </row>
    <row r="32" spans="1:10" s="13" customFormat="1" ht="6" customHeight="1" thickBot="1" x14ac:dyDescent="0.3">
      <c r="A32" s="380"/>
      <c r="B32" s="380"/>
      <c r="C32" s="380"/>
      <c r="D32" s="380"/>
      <c r="E32" s="380"/>
      <c r="F32" s="380"/>
      <c r="G32" s="380"/>
      <c r="H32" s="380"/>
      <c r="I32" s="380"/>
      <c r="J32" s="380"/>
    </row>
    <row r="33" spans="1:10" s="13" customFormat="1" ht="90" customHeight="1" thickBot="1" x14ac:dyDescent="0.3">
      <c r="A33" s="22"/>
      <c r="B33" s="22" t="s">
        <v>1494</v>
      </c>
      <c r="C33" s="22" t="s">
        <v>204</v>
      </c>
      <c r="D33" s="30" t="s">
        <v>1456</v>
      </c>
      <c r="E33" s="23">
        <v>100028882</v>
      </c>
      <c r="F33" s="134"/>
      <c r="G33" s="90">
        <f t="shared" si="0"/>
        <v>0</v>
      </c>
      <c r="H33" s="30"/>
      <c r="I33" s="31">
        <f t="shared" si="1"/>
        <v>0</v>
      </c>
      <c r="J33" s="100"/>
    </row>
    <row r="34" spans="1:10" s="13" customFormat="1" ht="6" customHeight="1" thickBot="1" x14ac:dyDescent="0.3">
      <c r="A34" s="380"/>
      <c r="B34" s="380"/>
      <c r="C34" s="380"/>
      <c r="D34" s="380"/>
      <c r="E34" s="380"/>
      <c r="F34" s="380"/>
      <c r="G34" s="380"/>
      <c r="H34" s="380"/>
      <c r="I34" s="380"/>
      <c r="J34" s="380"/>
    </row>
    <row r="35" spans="1:10" s="13" customFormat="1" ht="30" customHeight="1" thickBot="1" x14ac:dyDescent="0.3">
      <c r="A35" s="280"/>
      <c r="B35" s="280" t="s">
        <v>205</v>
      </c>
      <c r="C35" s="22" t="s">
        <v>206</v>
      </c>
      <c r="D35" s="30" t="s">
        <v>1442</v>
      </c>
      <c r="E35" s="23">
        <v>100029989</v>
      </c>
      <c r="F35" s="134"/>
      <c r="G35" s="90">
        <f t="shared" si="0"/>
        <v>0</v>
      </c>
      <c r="H35" s="30"/>
      <c r="I35" s="31">
        <f t="shared" si="1"/>
        <v>0</v>
      </c>
      <c r="J35" s="100"/>
    </row>
    <row r="36" spans="1:10" s="13" customFormat="1" ht="30" customHeight="1" thickBot="1" x14ac:dyDescent="0.3">
      <c r="A36" s="280"/>
      <c r="B36" s="280"/>
      <c r="C36" s="22" t="s">
        <v>207</v>
      </c>
      <c r="D36" s="30" t="s">
        <v>1443</v>
      </c>
      <c r="E36" s="23">
        <v>100030015</v>
      </c>
      <c r="F36" s="134"/>
      <c r="G36" s="90">
        <f t="shared" si="0"/>
        <v>0</v>
      </c>
      <c r="H36" s="30"/>
      <c r="I36" s="31">
        <f t="shared" si="1"/>
        <v>0</v>
      </c>
      <c r="J36" s="100"/>
    </row>
    <row r="37" spans="1:10" s="13" customFormat="1" ht="30" customHeight="1" thickBot="1" x14ac:dyDescent="0.3">
      <c r="A37" s="280"/>
      <c r="B37" s="280"/>
      <c r="C37" s="22" t="s">
        <v>208</v>
      </c>
      <c r="D37" s="30" t="s">
        <v>1444</v>
      </c>
      <c r="E37" s="23">
        <v>100028866</v>
      </c>
      <c r="F37" s="134"/>
      <c r="G37" s="90">
        <f t="shared" si="0"/>
        <v>0</v>
      </c>
      <c r="H37" s="30"/>
      <c r="I37" s="31">
        <f t="shared" si="1"/>
        <v>0</v>
      </c>
      <c r="J37" s="100"/>
    </row>
    <row r="38" spans="1:10" s="13" customFormat="1" ht="30" customHeight="1" thickBot="1" x14ac:dyDescent="0.3">
      <c r="A38" s="280"/>
      <c r="B38" s="280"/>
      <c r="C38" s="22" t="s">
        <v>209</v>
      </c>
      <c r="D38" s="30" t="s">
        <v>1445</v>
      </c>
      <c r="E38" s="23">
        <v>100029987</v>
      </c>
      <c r="F38" s="134"/>
      <c r="G38" s="90">
        <f t="shared" si="0"/>
        <v>0</v>
      </c>
      <c r="H38" s="30"/>
      <c r="I38" s="31">
        <f t="shared" si="1"/>
        <v>0</v>
      </c>
      <c r="J38" s="100"/>
    </row>
    <row r="39" spans="1:10" s="13" customFormat="1" ht="30" customHeight="1" thickBot="1" x14ac:dyDescent="0.3">
      <c r="A39" s="280"/>
      <c r="B39" s="280"/>
      <c r="C39" s="22" t="s">
        <v>210</v>
      </c>
      <c r="D39" s="30" t="s">
        <v>1446</v>
      </c>
      <c r="E39" s="23">
        <v>100028867</v>
      </c>
      <c r="F39" s="134"/>
      <c r="G39" s="90">
        <f t="shared" si="0"/>
        <v>0</v>
      </c>
      <c r="H39" s="30"/>
      <c r="I39" s="31">
        <f t="shared" si="1"/>
        <v>0</v>
      </c>
      <c r="J39" s="100"/>
    </row>
    <row r="40" spans="1:10" s="13" customFormat="1" ht="30" customHeight="1" thickBot="1" x14ac:dyDescent="0.3">
      <c r="A40" s="280"/>
      <c r="B40" s="280"/>
      <c r="C40" s="22" t="s">
        <v>211</v>
      </c>
      <c r="D40" s="32"/>
      <c r="E40" s="33"/>
      <c r="F40" s="134"/>
      <c r="G40" s="90">
        <f t="shared" si="0"/>
        <v>0</v>
      </c>
      <c r="H40" s="30"/>
      <c r="I40" s="31">
        <f t="shared" si="1"/>
        <v>0</v>
      </c>
      <c r="J40" s="100"/>
    </row>
    <row r="41" spans="1:10" s="13" customFormat="1" ht="30" customHeight="1" thickBot="1" x14ac:dyDescent="0.3">
      <c r="A41" s="280"/>
      <c r="B41" s="280"/>
      <c r="C41" s="22" t="s">
        <v>212</v>
      </c>
      <c r="D41" s="30" t="s">
        <v>1447</v>
      </c>
      <c r="E41" s="23">
        <v>100028868</v>
      </c>
      <c r="F41" s="134"/>
      <c r="G41" s="90">
        <f t="shared" si="0"/>
        <v>0</v>
      </c>
      <c r="H41" s="30"/>
      <c r="I41" s="31">
        <f t="shared" si="1"/>
        <v>0</v>
      </c>
      <c r="J41" s="100"/>
    </row>
    <row r="42" spans="1:10" s="13" customFormat="1" ht="30" customHeight="1" thickBot="1" x14ac:dyDescent="0.3">
      <c r="A42" s="280"/>
      <c r="B42" s="280"/>
      <c r="C42" s="22" t="s">
        <v>213</v>
      </c>
      <c r="D42" s="30" t="s">
        <v>1448</v>
      </c>
      <c r="E42" s="23">
        <v>100028869</v>
      </c>
      <c r="F42" s="134"/>
      <c r="G42" s="90">
        <f t="shared" si="0"/>
        <v>0</v>
      </c>
      <c r="H42" s="30"/>
      <c r="I42" s="31">
        <f t="shared" si="1"/>
        <v>0</v>
      </c>
      <c r="J42" s="100"/>
    </row>
    <row r="43" spans="1:10" s="13" customFormat="1" ht="6" customHeight="1" thickBot="1" x14ac:dyDescent="0.3">
      <c r="A43" s="380"/>
      <c r="B43" s="380"/>
      <c r="C43" s="380"/>
      <c r="D43" s="380"/>
      <c r="E43" s="380"/>
      <c r="F43" s="380"/>
      <c r="G43" s="380"/>
      <c r="H43" s="380"/>
      <c r="I43" s="380"/>
      <c r="J43" s="380"/>
    </row>
    <row r="44" spans="1:10" s="13" customFormat="1" ht="30" customHeight="1" thickBot="1" x14ac:dyDescent="0.3">
      <c r="A44" s="280"/>
      <c r="B44" s="280" t="s">
        <v>214</v>
      </c>
      <c r="C44" s="22" t="s">
        <v>215</v>
      </c>
      <c r="D44" s="30" t="s">
        <v>1438</v>
      </c>
      <c r="E44" s="23">
        <v>100029458</v>
      </c>
      <c r="F44" s="134"/>
      <c r="G44" s="90">
        <f t="shared" si="0"/>
        <v>0</v>
      </c>
      <c r="H44" s="30"/>
      <c r="I44" s="31">
        <f t="shared" si="1"/>
        <v>0</v>
      </c>
      <c r="J44" s="100"/>
    </row>
    <row r="45" spans="1:10" s="13" customFormat="1" ht="30" customHeight="1" thickBot="1" x14ac:dyDescent="0.3">
      <c r="A45" s="280"/>
      <c r="B45" s="280"/>
      <c r="C45" s="22" t="s">
        <v>216</v>
      </c>
      <c r="D45" s="30" t="s">
        <v>1439</v>
      </c>
      <c r="E45" s="23">
        <v>100029465</v>
      </c>
      <c r="F45" s="134"/>
      <c r="G45" s="90">
        <f t="shared" si="0"/>
        <v>0</v>
      </c>
      <c r="H45" s="30"/>
      <c r="I45" s="31">
        <f t="shared" si="1"/>
        <v>0</v>
      </c>
      <c r="J45" s="100"/>
    </row>
    <row r="46" spans="1:10" s="13" customFormat="1" ht="30" customHeight="1" thickBot="1" x14ac:dyDescent="0.3">
      <c r="A46" s="280"/>
      <c r="B46" s="280"/>
      <c r="C46" s="22" t="s">
        <v>217</v>
      </c>
      <c r="D46" s="30" t="s">
        <v>1440</v>
      </c>
      <c r="E46" s="23">
        <v>100029469</v>
      </c>
      <c r="F46" s="134"/>
      <c r="G46" s="90">
        <f t="shared" si="0"/>
        <v>0</v>
      </c>
      <c r="H46" s="30"/>
      <c r="I46" s="31">
        <f t="shared" si="1"/>
        <v>0</v>
      </c>
      <c r="J46" s="100"/>
    </row>
    <row r="47" spans="1:10" s="13" customFormat="1" ht="30" customHeight="1" thickBot="1" x14ac:dyDescent="0.3">
      <c r="A47" s="280"/>
      <c r="B47" s="280"/>
      <c r="C47" s="22" t="s">
        <v>218</v>
      </c>
      <c r="D47" s="30" t="s">
        <v>1441</v>
      </c>
      <c r="E47" s="23">
        <v>100029470</v>
      </c>
      <c r="F47" s="134"/>
      <c r="G47" s="90">
        <f t="shared" si="0"/>
        <v>0</v>
      </c>
      <c r="H47" s="30"/>
      <c r="I47" s="31">
        <f t="shared" si="1"/>
        <v>0</v>
      </c>
      <c r="J47" s="100"/>
    </row>
    <row r="48" spans="1:10" s="13" customFormat="1" ht="30" customHeight="1" thickBot="1" x14ac:dyDescent="0.3">
      <c r="A48" s="280"/>
      <c r="B48" s="280"/>
      <c r="C48" s="22" t="s">
        <v>219</v>
      </c>
      <c r="D48" s="32"/>
      <c r="E48" s="33"/>
      <c r="F48" s="134"/>
      <c r="G48" s="90">
        <f t="shared" si="0"/>
        <v>0</v>
      </c>
      <c r="H48" s="30"/>
      <c r="I48" s="31">
        <f t="shared" si="1"/>
        <v>0</v>
      </c>
      <c r="J48" s="100"/>
    </row>
    <row r="49" spans="1:10" s="13" customFormat="1" ht="30" customHeight="1" thickBot="1" x14ac:dyDescent="0.3">
      <c r="A49" s="280"/>
      <c r="B49" s="280"/>
      <c r="C49" s="22" t="s">
        <v>220</v>
      </c>
      <c r="D49" s="32"/>
      <c r="E49" s="33"/>
      <c r="F49" s="134"/>
      <c r="G49" s="90">
        <f t="shared" si="0"/>
        <v>0</v>
      </c>
      <c r="H49" s="30"/>
      <c r="I49" s="31">
        <f t="shared" si="1"/>
        <v>0</v>
      </c>
      <c r="J49" s="100"/>
    </row>
    <row r="50" spans="1:10" s="13" customFormat="1" ht="6" customHeight="1" thickBot="1" x14ac:dyDescent="0.3">
      <c r="A50" s="380"/>
      <c r="B50" s="380"/>
      <c r="C50" s="380"/>
      <c r="D50" s="380"/>
      <c r="E50" s="380"/>
      <c r="F50" s="380"/>
      <c r="G50" s="380"/>
      <c r="H50" s="380"/>
      <c r="I50" s="380"/>
      <c r="J50" s="380"/>
    </row>
    <row r="51" spans="1:10" s="13" customFormat="1" ht="30" customHeight="1" thickBot="1" x14ac:dyDescent="0.3">
      <c r="A51" s="280"/>
      <c r="B51" s="280" t="s">
        <v>221</v>
      </c>
      <c r="C51" s="22" t="s">
        <v>208</v>
      </c>
      <c r="D51" s="30" t="s">
        <v>1475</v>
      </c>
      <c r="E51" s="23">
        <v>100032775</v>
      </c>
      <c r="F51" s="134"/>
      <c r="G51" s="90">
        <f>F51*(1-$G$3)</f>
        <v>0</v>
      </c>
      <c r="H51" s="30"/>
      <c r="I51" s="31"/>
      <c r="J51" s="100"/>
    </row>
    <row r="52" spans="1:10" s="13" customFormat="1" ht="30" customHeight="1" thickBot="1" x14ac:dyDescent="0.3">
      <c r="A52" s="280"/>
      <c r="B52" s="280"/>
      <c r="C52" s="22" t="s">
        <v>210</v>
      </c>
      <c r="D52" s="30" t="s">
        <v>1476</v>
      </c>
      <c r="E52" s="23">
        <v>100032784</v>
      </c>
      <c r="F52" s="134"/>
      <c r="G52" s="90">
        <f t="shared" ref="G52:G85" si="2">F52*(1-$G$3)</f>
        <v>0</v>
      </c>
      <c r="H52" s="30"/>
      <c r="I52" s="31">
        <f t="shared" si="1"/>
        <v>0</v>
      </c>
      <c r="J52" s="100"/>
    </row>
    <row r="53" spans="1:10" s="13" customFormat="1" ht="30" customHeight="1" thickBot="1" x14ac:dyDescent="0.3">
      <c r="A53" s="280"/>
      <c r="B53" s="280"/>
      <c r="C53" s="22" t="s">
        <v>212</v>
      </c>
      <c r="D53" s="30" t="s">
        <v>1477</v>
      </c>
      <c r="E53" s="23">
        <v>100032789</v>
      </c>
      <c r="F53" s="134"/>
      <c r="G53" s="90">
        <f t="shared" si="2"/>
        <v>0</v>
      </c>
      <c r="H53" s="30"/>
      <c r="I53" s="31">
        <f t="shared" si="1"/>
        <v>0</v>
      </c>
      <c r="J53" s="100"/>
    </row>
    <row r="54" spans="1:10" s="13" customFormat="1" ht="6" customHeight="1" thickBot="1" x14ac:dyDescent="0.3">
      <c r="A54" s="380"/>
      <c r="B54" s="380"/>
      <c r="C54" s="380"/>
      <c r="D54" s="380"/>
      <c r="E54" s="380"/>
      <c r="F54" s="380"/>
      <c r="G54" s="380"/>
      <c r="H54" s="380"/>
      <c r="I54" s="380"/>
      <c r="J54" s="380"/>
    </row>
    <row r="55" spans="1:10" s="13" customFormat="1" ht="90" customHeight="1" thickBot="1" x14ac:dyDescent="0.3">
      <c r="A55" s="22"/>
      <c r="B55" s="22" t="s">
        <v>222</v>
      </c>
      <c r="C55" s="22" t="s">
        <v>213</v>
      </c>
      <c r="D55" s="30" t="s">
        <v>1473</v>
      </c>
      <c r="E55" s="23">
        <v>100032794</v>
      </c>
      <c r="F55" s="134"/>
      <c r="G55" s="90">
        <f t="shared" si="2"/>
        <v>0</v>
      </c>
      <c r="H55" s="30"/>
      <c r="I55" s="31">
        <f t="shared" si="1"/>
        <v>0</v>
      </c>
      <c r="J55" s="100"/>
    </row>
    <row r="56" spans="1:10" s="13" customFormat="1" ht="6" customHeight="1" thickBot="1" x14ac:dyDescent="0.3">
      <c r="A56" s="380"/>
      <c r="B56" s="380"/>
      <c r="C56" s="380"/>
      <c r="D56" s="380"/>
      <c r="E56" s="380"/>
      <c r="F56" s="380"/>
      <c r="G56" s="380"/>
      <c r="H56" s="380"/>
      <c r="I56" s="380"/>
      <c r="J56" s="380"/>
    </row>
    <row r="57" spans="1:10" s="13" customFormat="1" ht="30" customHeight="1" thickBot="1" x14ac:dyDescent="0.3">
      <c r="A57" s="280"/>
      <c r="B57" s="280" t="s">
        <v>223</v>
      </c>
      <c r="C57" s="22" t="s">
        <v>208</v>
      </c>
      <c r="D57" s="30" t="s">
        <v>1478</v>
      </c>
      <c r="E57" s="23">
        <v>100032773</v>
      </c>
      <c r="F57" s="134"/>
      <c r="G57" s="90">
        <f t="shared" si="2"/>
        <v>0</v>
      </c>
      <c r="H57" s="30"/>
      <c r="I57" s="31">
        <f t="shared" si="1"/>
        <v>0</v>
      </c>
      <c r="J57" s="100"/>
    </row>
    <row r="58" spans="1:10" s="13" customFormat="1" ht="30" customHeight="1" thickBot="1" x14ac:dyDescent="0.3">
      <c r="A58" s="280"/>
      <c r="B58" s="280"/>
      <c r="C58" s="22" t="s">
        <v>210</v>
      </c>
      <c r="D58" s="30" t="s">
        <v>1479</v>
      </c>
      <c r="E58" s="23">
        <v>100032779</v>
      </c>
      <c r="F58" s="134"/>
      <c r="G58" s="90">
        <f t="shared" si="2"/>
        <v>0</v>
      </c>
      <c r="H58" s="30"/>
      <c r="I58" s="31">
        <f t="shared" si="1"/>
        <v>0</v>
      </c>
      <c r="J58" s="100"/>
    </row>
    <row r="59" spans="1:10" s="13" customFormat="1" ht="30" customHeight="1" thickBot="1" x14ac:dyDescent="0.3">
      <c r="A59" s="280"/>
      <c r="B59" s="280"/>
      <c r="C59" s="22" t="s">
        <v>212</v>
      </c>
      <c r="D59" s="30" t="s">
        <v>1480</v>
      </c>
      <c r="E59" s="23">
        <v>100032786</v>
      </c>
      <c r="F59" s="134"/>
      <c r="G59" s="90">
        <f t="shared" si="2"/>
        <v>0</v>
      </c>
      <c r="H59" s="30"/>
      <c r="I59" s="31">
        <f t="shared" si="1"/>
        <v>0</v>
      </c>
      <c r="J59" s="100"/>
    </row>
    <row r="60" spans="1:10" s="13" customFormat="1" ht="6" customHeight="1" thickBot="1" x14ac:dyDescent="0.3">
      <c r="A60" s="380"/>
      <c r="B60" s="380"/>
      <c r="C60" s="380"/>
      <c r="D60" s="380"/>
      <c r="E60" s="380"/>
      <c r="F60" s="380"/>
      <c r="G60" s="380"/>
      <c r="H60" s="380"/>
      <c r="I60" s="380"/>
      <c r="J60" s="380"/>
    </row>
    <row r="61" spans="1:10" s="13" customFormat="1" ht="90" customHeight="1" thickBot="1" x14ac:dyDescent="0.3">
      <c r="A61" s="22"/>
      <c r="B61" s="22" t="s">
        <v>224</v>
      </c>
      <c r="C61" s="22" t="s">
        <v>213</v>
      </c>
      <c r="D61" s="30" t="s">
        <v>1474</v>
      </c>
      <c r="E61" s="23">
        <v>100032793</v>
      </c>
      <c r="F61" s="134"/>
      <c r="G61" s="90">
        <f t="shared" si="2"/>
        <v>0</v>
      </c>
      <c r="H61" s="30"/>
      <c r="I61" s="31">
        <f t="shared" si="1"/>
        <v>0</v>
      </c>
      <c r="J61" s="100"/>
    </row>
    <row r="62" spans="1:10" s="13" customFormat="1" ht="6" customHeight="1" thickBot="1" x14ac:dyDescent="0.3">
      <c r="A62" s="380"/>
      <c r="B62" s="380"/>
      <c r="C62" s="380"/>
      <c r="D62" s="380"/>
      <c r="E62" s="380"/>
      <c r="F62" s="380"/>
      <c r="G62" s="380"/>
      <c r="H62" s="380"/>
      <c r="I62" s="380"/>
      <c r="J62" s="380"/>
    </row>
    <row r="63" spans="1:10" s="13" customFormat="1" ht="30" customHeight="1" thickBot="1" x14ac:dyDescent="0.3">
      <c r="A63" s="280"/>
      <c r="B63" s="280" t="s">
        <v>225</v>
      </c>
      <c r="C63" s="22" t="s">
        <v>208</v>
      </c>
      <c r="D63" s="30" t="s">
        <v>1470</v>
      </c>
      <c r="E63" s="23">
        <v>100032777</v>
      </c>
      <c r="F63" s="134"/>
      <c r="G63" s="90">
        <f t="shared" si="2"/>
        <v>0</v>
      </c>
      <c r="H63" s="30"/>
      <c r="I63" s="31">
        <f t="shared" si="1"/>
        <v>0</v>
      </c>
      <c r="J63" s="100"/>
    </row>
    <row r="64" spans="1:10" s="13" customFormat="1" ht="30" customHeight="1" thickBot="1" x14ac:dyDescent="0.3">
      <c r="A64" s="280"/>
      <c r="B64" s="280"/>
      <c r="C64" s="22" t="s">
        <v>210</v>
      </c>
      <c r="D64" s="30" t="s">
        <v>1471</v>
      </c>
      <c r="E64" s="23">
        <v>100032782</v>
      </c>
      <c r="F64" s="134"/>
      <c r="G64" s="90">
        <f t="shared" si="2"/>
        <v>0</v>
      </c>
      <c r="H64" s="30"/>
      <c r="I64" s="31">
        <f t="shared" si="1"/>
        <v>0</v>
      </c>
      <c r="J64" s="100"/>
    </row>
    <row r="65" spans="1:10" s="13" customFormat="1" ht="30" customHeight="1" thickBot="1" x14ac:dyDescent="0.3">
      <c r="A65" s="280"/>
      <c r="B65" s="280"/>
      <c r="C65" s="22" t="s">
        <v>212</v>
      </c>
      <c r="D65" s="30" t="s">
        <v>1472</v>
      </c>
      <c r="E65" s="23">
        <v>100032785</v>
      </c>
      <c r="F65" s="134"/>
      <c r="G65" s="90">
        <f t="shared" si="2"/>
        <v>0</v>
      </c>
      <c r="H65" s="30"/>
      <c r="I65" s="31">
        <f t="shared" si="1"/>
        <v>0</v>
      </c>
      <c r="J65" s="100"/>
    </row>
    <row r="66" spans="1:10" s="13" customFormat="1" ht="6" customHeight="1" thickBot="1" x14ac:dyDescent="0.3">
      <c r="A66" s="380"/>
      <c r="B66" s="380"/>
      <c r="C66" s="380"/>
      <c r="D66" s="380"/>
      <c r="E66" s="380"/>
      <c r="F66" s="380"/>
      <c r="G66" s="380"/>
      <c r="H66" s="380"/>
      <c r="I66" s="380"/>
      <c r="J66" s="380"/>
    </row>
    <row r="67" spans="1:10" s="13" customFormat="1" ht="90" customHeight="1" thickBot="1" x14ac:dyDescent="0.3">
      <c r="A67" s="22"/>
      <c r="B67" s="22" t="s">
        <v>226</v>
      </c>
      <c r="C67" s="22" t="s">
        <v>213</v>
      </c>
      <c r="D67" s="30" t="s">
        <v>1465</v>
      </c>
      <c r="E67" s="23">
        <v>100032791</v>
      </c>
      <c r="F67" s="134"/>
      <c r="G67" s="90">
        <f t="shared" si="2"/>
        <v>0</v>
      </c>
      <c r="H67" s="30"/>
      <c r="I67" s="31">
        <f t="shared" si="1"/>
        <v>0</v>
      </c>
      <c r="J67" s="100"/>
    </row>
    <row r="68" spans="1:10" s="13" customFormat="1" ht="6" customHeight="1" thickBot="1" x14ac:dyDescent="0.3">
      <c r="A68" s="380"/>
      <c r="B68" s="380"/>
      <c r="C68" s="380"/>
      <c r="D68" s="380"/>
      <c r="E68" s="380"/>
      <c r="F68" s="380"/>
      <c r="G68" s="380"/>
      <c r="H68" s="380"/>
      <c r="I68" s="380"/>
      <c r="J68" s="380"/>
    </row>
    <row r="69" spans="1:10" s="13" customFormat="1" ht="30" customHeight="1" thickBot="1" x14ac:dyDescent="0.3">
      <c r="A69" s="280"/>
      <c r="B69" s="280" t="s">
        <v>227</v>
      </c>
      <c r="C69" s="22" t="s">
        <v>208</v>
      </c>
      <c r="D69" s="30" t="s">
        <v>1467</v>
      </c>
      <c r="E69" s="23">
        <v>100032776</v>
      </c>
      <c r="F69" s="134"/>
      <c r="G69" s="90">
        <f t="shared" si="2"/>
        <v>0</v>
      </c>
      <c r="H69" s="30"/>
      <c r="I69" s="31">
        <f t="shared" si="1"/>
        <v>0</v>
      </c>
      <c r="J69" s="100"/>
    </row>
    <row r="70" spans="1:10" s="13" customFormat="1" ht="30" customHeight="1" thickBot="1" x14ac:dyDescent="0.3">
      <c r="A70" s="280"/>
      <c r="B70" s="280"/>
      <c r="C70" s="22" t="s">
        <v>210</v>
      </c>
      <c r="D70" s="30" t="s">
        <v>1468</v>
      </c>
      <c r="E70" s="23">
        <v>100032781</v>
      </c>
      <c r="F70" s="134"/>
      <c r="G70" s="90">
        <f t="shared" si="2"/>
        <v>0</v>
      </c>
      <c r="H70" s="30"/>
      <c r="I70" s="31">
        <f t="shared" si="1"/>
        <v>0</v>
      </c>
      <c r="J70" s="100"/>
    </row>
    <row r="71" spans="1:10" s="13" customFormat="1" ht="30" customHeight="1" thickBot="1" x14ac:dyDescent="0.3">
      <c r="A71" s="280"/>
      <c r="B71" s="280"/>
      <c r="C71" s="22" t="s">
        <v>212</v>
      </c>
      <c r="D71" s="30" t="s">
        <v>1469</v>
      </c>
      <c r="E71" s="23">
        <v>100032788</v>
      </c>
      <c r="F71" s="134"/>
      <c r="G71" s="90">
        <f t="shared" si="2"/>
        <v>0</v>
      </c>
      <c r="H71" s="30"/>
      <c r="I71" s="31">
        <f t="shared" si="1"/>
        <v>0</v>
      </c>
      <c r="J71" s="100"/>
    </row>
    <row r="72" spans="1:10" s="13" customFormat="1" ht="6" customHeight="1" thickBot="1" x14ac:dyDescent="0.3">
      <c r="A72" s="380"/>
      <c r="B72" s="380"/>
      <c r="C72" s="380"/>
      <c r="D72" s="380"/>
      <c r="E72" s="380"/>
      <c r="F72" s="380"/>
      <c r="G72" s="380"/>
      <c r="H72" s="380"/>
      <c r="I72" s="380"/>
      <c r="J72" s="380"/>
    </row>
    <row r="73" spans="1:10" s="13" customFormat="1" ht="90" customHeight="1" thickBot="1" x14ac:dyDescent="0.3">
      <c r="A73" s="22"/>
      <c r="B73" s="22" t="s">
        <v>228</v>
      </c>
      <c r="C73" s="22" t="s">
        <v>213</v>
      </c>
      <c r="D73" s="30" t="s">
        <v>1466</v>
      </c>
      <c r="E73" s="23">
        <v>100032795</v>
      </c>
      <c r="F73" s="134"/>
      <c r="G73" s="90">
        <f t="shared" si="2"/>
        <v>0</v>
      </c>
      <c r="H73" s="30"/>
      <c r="I73" s="31">
        <f t="shared" si="1"/>
        <v>0</v>
      </c>
      <c r="J73" s="100"/>
    </row>
    <row r="74" spans="1:10" s="13" customFormat="1" ht="6" customHeight="1" thickBot="1" x14ac:dyDescent="0.3">
      <c r="A74" s="380"/>
      <c r="B74" s="380"/>
      <c r="C74" s="380"/>
      <c r="D74" s="380"/>
      <c r="E74" s="380"/>
      <c r="F74" s="380"/>
      <c r="G74" s="380"/>
      <c r="H74" s="380"/>
      <c r="I74" s="380"/>
      <c r="J74" s="380"/>
    </row>
    <row r="75" spans="1:10" s="13" customFormat="1" ht="30" customHeight="1" thickBot="1" x14ac:dyDescent="0.3">
      <c r="A75" s="280"/>
      <c r="B75" s="280" t="s">
        <v>1496</v>
      </c>
      <c r="C75" s="22" t="s">
        <v>208</v>
      </c>
      <c r="D75" s="30" t="s">
        <v>1462</v>
      </c>
      <c r="E75" s="23">
        <v>100032774</v>
      </c>
      <c r="F75" s="134"/>
      <c r="G75" s="90">
        <f t="shared" si="2"/>
        <v>0</v>
      </c>
      <c r="H75" s="30"/>
      <c r="I75" s="31">
        <f t="shared" si="1"/>
        <v>0</v>
      </c>
      <c r="J75" s="100"/>
    </row>
    <row r="76" spans="1:10" s="13" customFormat="1" ht="30" customHeight="1" thickBot="1" x14ac:dyDescent="0.3">
      <c r="A76" s="280"/>
      <c r="B76" s="280"/>
      <c r="C76" s="22" t="s">
        <v>210</v>
      </c>
      <c r="D76" s="30" t="s">
        <v>1463</v>
      </c>
      <c r="E76" s="23">
        <v>100032780</v>
      </c>
      <c r="F76" s="134"/>
      <c r="G76" s="90">
        <f t="shared" si="2"/>
        <v>0</v>
      </c>
      <c r="H76" s="30"/>
      <c r="I76" s="31">
        <f t="shared" si="1"/>
        <v>0</v>
      </c>
      <c r="J76" s="100"/>
    </row>
    <row r="77" spans="1:10" s="13" customFormat="1" ht="30" customHeight="1" thickBot="1" x14ac:dyDescent="0.3">
      <c r="A77" s="280"/>
      <c r="B77" s="280"/>
      <c r="C77" s="22" t="s">
        <v>212</v>
      </c>
      <c r="D77" s="30" t="s">
        <v>1464</v>
      </c>
      <c r="E77" s="23">
        <v>100032787</v>
      </c>
      <c r="F77" s="134"/>
      <c r="G77" s="90">
        <f t="shared" si="2"/>
        <v>0</v>
      </c>
      <c r="H77" s="30"/>
      <c r="I77" s="31">
        <f t="shared" si="1"/>
        <v>0</v>
      </c>
      <c r="J77" s="100"/>
    </row>
    <row r="78" spans="1:10" s="13" customFormat="1" ht="6" customHeight="1" thickBot="1" x14ac:dyDescent="0.3">
      <c r="A78" s="380"/>
      <c r="B78" s="380"/>
      <c r="C78" s="380"/>
      <c r="D78" s="380"/>
      <c r="E78" s="380"/>
      <c r="F78" s="380"/>
      <c r="G78" s="380"/>
      <c r="H78" s="380"/>
      <c r="I78" s="380"/>
      <c r="J78" s="380"/>
    </row>
    <row r="79" spans="1:10" s="13" customFormat="1" ht="90" customHeight="1" thickBot="1" x14ac:dyDescent="0.3">
      <c r="A79" s="22"/>
      <c r="B79" s="22" t="s">
        <v>1497</v>
      </c>
      <c r="C79" s="22" t="s">
        <v>213</v>
      </c>
      <c r="D79" s="30" t="s">
        <v>1461</v>
      </c>
      <c r="E79" s="23">
        <v>100032792</v>
      </c>
      <c r="F79" s="134"/>
      <c r="G79" s="90">
        <f t="shared" si="2"/>
        <v>0</v>
      </c>
      <c r="H79" s="30"/>
      <c r="I79" s="31">
        <f t="shared" si="1"/>
        <v>0</v>
      </c>
      <c r="J79" s="100"/>
    </row>
    <row r="80" spans="1:10" s="13" customFormat="1" ht="6" customHeight="1" thickBot="1" x14ac:dyDescent="0.3">
      <c r="A80" s="380"/>
      <c r="B80" s="380"/>
      <c r="C80" s="380"/>
      <c r="D80" s="380"/>
      <c r="E80" s="380"/>
      <c r="F80" s="380"/>
      <c r="G80" s="380"/>
      <c r="H80" s="380"/>
      <c r="I80" s="380"/>
      <c r="J80" s="380"/>
    </row>
    <row r="81" spans="1:10" s="13" customFormat="1" ht="30" customHeight="1" thickBot="1" x14ac:dyDescent="0.3">
      <c r="A81" s="280"/>
      <c r="B81" s="280" t="s">
        <v>229</v>
      </c>
      <c r="C81" s="22" t="s">
        <v>208</v>
      </c>
      <c r="D81" s="30" t="s">
        <v>1458</v>
      </c>
      <c r="E81" s="23">
        <v>100032778</v>
      </c>
      <c r="F81" s="134"/>
      <c r="G81" s="90">
        <f t="shared" si="2"/>
        <v>0</v>
      </c>
      <c r="H81" s="30"/>
      <c r="I81" s="31">
        <f t="shared" si="1"/>
        <v>0</v>
      </c>
      <c r="J81" s="100"/>
    </row>
    <row r="82" spans="1:10" s="13" customFormat="1" ht="30" customHeight="1" thickBot="1" x14ac:dyDescent="0.3">
      <c r="A82" s="280"/>
      <c r="B82" s="280"/>
      <c r="C82" s="22" t="s">
        <v>210</v>
      </c>
      <c r="D82" s="30" t="s">
        <v>1459</v>
      </c>
      <c r="E82" s="23">
        <v>100032783</v>
      </c>
      <c r="F82" s="134"/>
      <c r="G82" s="90">
        <f t="shared" si="2"/>
        <v>0</v>
      </c>
      <c r="H82" s="30"/>
      <c r="I82" s="31">
        <f t="shared" si="1"/>
        <v>0</v>
      </c>
      <c r="J82" s="100"/>
    </row>
    <row r="83" spans="1:10" s="13" customFormat="1" ht="30" customHeight="1" thickBot="1" x14ac:dyDescent="0.3">
      <c r="A83" s="280"/>
      <c r="B83" s="280"/>
      <c r="C83" s="22" t="s">
        <v>212</v>
      </c>
      <c r="D83" s="30" t="s">
        <v>1460</v>
      </c>
      <c r="E83" s="23">
        <v>100032790</v>
      </c>
      <c r="F83" s="134"/>
      <c r="G83" s="90">
        <f t="shared" si="2"/>
        <v>0</v>
      </c>
      <c r="H83" s="30"/>
      <c r="I83" s="31">
        <f t="shared" si="1"/>
        <v>0</v>
      </c>
      <c r="J83" s="100"/>
    </row>
    <row r="84" spans="1:10" s="13" customFormat="1" ht="6" customHeight="1" thickBot="1" x14ac:dyDescent="0.3">
      <c r="A84" s="380"/>
      <c r="B84" s="380"/>
      <c r="C84" s="380"/>
      <c r="D84" s="380"/>
      <c r="E84" s="380"/>
      <c r="F84" s="380"/>
      <c r="G84" s="380"/>
      <c r="H84" s="380"/>
      <c r="I84" s="380"/>
      <c r="J84" s="380"/>
    </row>
    <row r="85" spans="1:10" s="13" customFormat="1" ht="90" customHeight="1" thickBot="1" x14ac:dyDescent="0.3">
      <c r="A85" s="22"/>
      <c r="B85" s="22" t="s">
        <v>230</v>
      </c>
      <c r="C85" s="22" t="s">
        <v>213</v>
      </c>
      <c r="D85" s="30" t="s">
        <v>1457</v>
      </c>
      <c r="E85" s="23">
        <v>100032796</v>
      </c>
      <c r="F85" s="134"/>
      <c r="G85" s="90">
        <f t="shared" si="2"/>
        <v>0</v>
      </c>
      <c r="H85" s="30"/>
      <c r="I85" s="31">
        <f t="shared" si="1"/>
        <v>0</v>
      </c>
      <c r="J85" s="100"/>
    </row>
    <row r="86" spans="1:10" s="91" customFormat="1" x14ac:dyDescent="0.25">
      <c r="A86" s="92"/>
      <c r="B86" s="92"/>
      <c r="C86" s="92"/>
      <c r="D86" s="92"/>
      <c r="E86" s="92"/>
      <c r="F86" s="92"/>
      <c r="G86" s="96"/>
      <c r="H86" s="92"/>
      <c r="I86" s="96"/>
      <c r="J86" s="92"/>
    </row>
    <row r="87" spans="1:10" s="91" customFormat="1" ht="33" customHeight="1" x14ac:dyDescent="0.25">
      <c r="A87" s="326" t="s">
        <v>1689</v>
      </c>
      <c r="B87" s="326"/>
      <c r="C87" s="101"/>
      <c r="D87" s="101"/>
      <c r="E87" s="101"/>
      <c r="F87" s="102"/>
      <c r="G87" s="326" t="s">
        <v>21</v>
      </c>
      <c r="H87" s="326"/>
      <c r="I87" s="326"/>
    </row>
    <row r="88" spans="1:10" s="91" customFormat="1" ht="40.950000000000003" customHeight="1" x14ac:dyDescent="0.25">
      <c r="A88" s="326"/>
      <c r="B88" s="326"/>
      <c r="C88" s="103"/>
      <c r="D88" s="103"/>
      <c r="E88" s="103"/>
      <c r="F88" s="102"/>
      <c r="G88" s="326"/>
      <c r="H88" s="326"/>
      <c r="I88" s="326"/>
    </row>
    <row r="89" spans="1:10" s="91" customFormat="1" hidden="1" x14ac:dyDescent="0.25">
      <c r="G89" s="93"/>
      <c r="I89" s="93"/>
    </row>
    <row r="90" spans="1:10" s="91" customFormat="1" hidden="1" x14ac:dyDescent="0.25">
      <c r="G90" s="93"/>
      <c r="I90" s="93"/>
    </row>
  </sheetData>
  <mergeCells count="46">
    <mergeCell ref="A43:J43"/>
    <mergeCell ref="A50:J50"/>
    <mergeCell ref="A54:J54"/>
    <mergeCell ref="A56:J56"/>
    <mergeCell ref="A60:J60"/>
    <mergeCell ref="A51:A53"/>
    <mergeCell ref="A26:J26"/>
    <mergeCell ref="A28:J28"/>
    <mergeCell ref="A30:J30"/>
    <mergeCell ref="A32:J32"/>
    <mergeCell ref="A34:J34"/>
    <mergeCell ref="A12:J12"/>
    <mergeCell ref="A18:J18"/>
    <mergeCell ref="A20:J20"/>
    <mergeCell ref="A22:J22"/>
    <mergeCell ref="A24:J24"/>
    <mergeCell ref="A6:J6"/>
    <mergeCell ref="G87:I88"/>
    <mergeCell ref="A57:A59"/>
    <mergeCell ref="B7:B11"/>
    <mergeCell ref="B13:B17"/>
    <mergeCell ref="B35:B42"/>
    <mergeCell ref="B44:B49"/>
    <mergeCell ref="B57:B59"/>
    <mergeCell ref="A7:A11"/>
    <mergeCell ref="A13:A17"/>
    <mergeCell ref="A35:A42"/>
    <mergeCell ref="A44:A49"/>
    <mergeCell ref="A63:A65"/>
    <mergeCell ref="A69:A71"/>
    <mergeCell ref="A75:A77"/>
    <mergeCell ref="B51:B53"/>
    <mergeCell ref="A81:A83"/>
    <mergeCell ref="A87:B88"/>
    <mergeCell ref="B63:B65"/>
    <mergeCell ref="B69:B71"/>
    <mergeCell ref="B75:B77"/>
    <mergeCell ref="B81:B83"/>
    <mergeCell ref="A78:J78"/>
    <mergeCell ref="A80:J80"/>
    <mergeCell ref="A84:J84"/>
    <mergeCell ref="A62:J62"/>
    <mergeCell ref="A66:J66"/>
    <mergeCell ref="A68:J68"/>
    <mergeCell ref="A72:J72"/>
    <mergeCell ref="A74:J7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XFC39"/>
  <sheetViews>
    <sheetView zoomScale="55" zoomScaleNormal="55" workbookViewId="0">
      <pane ySplit="8" topLeftCell="A9" activePane="bottomLeft" state="frozen"/>
      <selection pane="bottomLeft" activeCell="I10" sqref="I10"/>
    </sheetView>
  </sheetViews>
  <sheetFormatPr defaultColWidth="10.6640625" defaultRowHeight="18" zeroHeight="1" x14ac:dyDescent="0.35"/>
  <cols>
    <col min="1" max="1" width="29.6640625" style="4" customWidth="1"/>
    <col min="2" max="2" width="26.6640625" style="4" customWidth="1"/>
    <col min="3" max="3" width="17" style="4" customWidth="1"/>
    <col min="4" max="4" width="16.6640625" style="4" customWidth="1"/>
    <col min="5" max="5" width="10" style="4" hidden="1" customWidth="1"/>
    <col min="6" max="6" width="16.6640625" style="128" customWidth="1"/>
    <col min="7" max="7" width="17.109375" style="42" customWidth="1"/>
    <col min="8" max="8" width="17.44140625" style="4" customWidth="1"/>
    <col min="9" max="9" width="19.6640625" style="200" customWidth="1"/>
    <col min="10" max="16383" width="0" style="4" hidden="1" customWidth="1"/>
    <col min="16384" max="16384" width="10.33203125" style="4" hidden="1" customWidth="1"/>
  </cols>
  <sheetData>
    <row r="1" spans="1:9" ht="22.2" customHeight="1" x14ac:dyDescent="0.35">
      <c r="A1" s="2"/>
      <c r="B1" s="3"/>
      <c r="C1" s="2"/>
      <c r="D1" s="2"/>
      <c r="E1" s="2"/>
      <c r="F1" s="124"/>
      <c r="G1" s="39"/>
      <c r="H1" s="2"/>
      <c r="I1" s="197"/>
    </row>
    <row r="2" spans="1:9" ht="30.75" customHeight="1" x14ac:dyDescent="0.35">
      <c r="A2" s="2"/>
      <c r="B2" s="3"/>
      <c r="C2" s="2"/>
      <c r="D2" s="2"/>
      <c r="E2" s="2"/>
      <c r="F2" s="125"/>
      <c r="G2" s="39"/>
      <c r="H2" s="2"/>
      <c r="I2" s="197"/>
    </row>
    <row r="3" spans="1:9" ht="26.7" customHeight="1" x14ac:dyDescent="0.35">
      <c r="A3" s="2"/>
      <c r="B3" s="5"/>
      <c r="C3" s="6"/>
      <c r="D3" s="6"/>
      <c r="E3" s="6"/>
      <c r="F3" s="125"/>
      <c r="G3" s="39"/>
      <c r="H3" s="2"/>
      <c r="I3" s="197"/>
    </row>
    <row r="4" spans="1:9" ht="15" customHeight="1" x14ac:dyDescent="0.35">
      <c r="A4" s="2"/>
      <c r="B4" s="3"/>
      <c r="C4" s="2"/>
      <c r="D4" s="2"/>
      <c r="E4" s="2"/>
      <c r="F4" s="125"/>
      <c r="G4" s="39"/>
      <c r="H4" s="2"/>
      <c r="I4" s="197"/>
    </row>
    <row r="5" spans="1:9" ht="7.95" customHeight="1" thickBot="1" x14ac:dyDescent="0.4">
      <c r="A5" s="2"/>
      <c r="B5" s="2"/>
      <c r="C5" s="7"/>
      <c r="D5" s="7"/>
      <c r="E5" s="2"/>
      <c r="F5" s="125"/>
      <c r="G5" s="39"/>
      <c r="H5" s="2"/>
      <c r="I5" s="197"/>
    </row>
    <row r="6" spans="1:9" ht="25.2" customHeight="1" thickBot="1" x14ac:dyDescent="0.3">
      <c r="A6" s="2"/>
      <c r="B6" s="187"/>
      <c r="C6" s="256" t="s">
        <v>1704</v>
      </c>
      <c r="D6" s="190">
        <f>SUM(I10:I16,I18:I19,I21:I22,I24:I27,I29:I36)</f>
        <v>0</v>
      </c>
      <c r="E6" s="188"/>
      <c r="F6" s="125"/>
      <c r="G6" s="43">
        <v>0</v>
      </c>
      <c r="H6" s="2"/>
      <c r="I6" s="197"/>
    </row>
    <row r="7" spans="1:9" ht="15" customHeight="1" thickBot="1" x14ac:dyDescent="0.4">
      <c r="A7" s="7"/>
      <c r="B7" s="8"/>
      <c r="C7" s="189"/>
      <c r="D7" s="189"/>
      <c r="E7" s="7"/>
      <c r="F7" s="126"/>
      <c r="G7" s="40"/>
      <c r="H7" s="7"/>
      <c r="I7" s="198"/>
    </row>
    <row r="8" spans="1:9" s="46" customFormat="1" ht="96.45" customHeight="1" thickBot="1" x14ac:dyDescent="0.35">
      <c r="A8" s="28" t="s">
        <v>0</v>
      </c>
      <c r="B8" s="28" t="s">
        <v>1</v>
      </c>
      <c r="C8" s="28" t="s">
        <v>2</v>
      </c>
      <c r="D8" s="28" t="s">
        <v>3</v>
      </c>
      <c r="E8" s="28" t="s">
        <v>247</v>
      </c>
      <c r="F8" s="127" t="s">
        <v>4</v>
      </c>
      <c r="G8" s="28" t="s">
        <v>42</v>
      </c>
      <c r="H8" s="28" t="s">
        <v>44</v>
      </c>
      <c r="I8" s="89" t="s">
        <v>43</v>
      </c>
    </row>
    <row r="9" spans="1:9" s="275" customFormat="1" ht="30" customHeight="1" thickBot="1" x14ac:dyDescent="0.3">
      <c r="A9" s="275" t="s">
        <v>1481</v>
      </c>
    </row>
    <row r="10" spans="1:9" s="24" customFormat="1" ht="30" customHeight="1" thickBot="1" x14ac:dyDescent="0.35">
      <c r="A10" s="277"/>
      <c r="B10" s="278" t="s">
        <v>1799</v>
      </c>
      <c r="C10" s="23" t="s">
        <v>5</v>
      </c>
      <c r="D10" s="23" t="s">
        <v>995</v>
      </c>
      <c r="E10" s="23">
        <v>100018668</v>
      </c>
      <c r="F10" s="111">
        <v>203</v>
      </c>
      <c r="G10" s="38">
        <f t="shared" ref="G10:G16" si="0">F10*(1-$G$6)</f>
        <v>203</v>
      </c>
      <c r="H10" s="35"/>
      <c r="I10" s="199">
        <f t="shared" ref="I10:I16" si="1">G10*H10</f>
        <v>0</v>
      </c>
    </row>
    <row r="11" spans="1:9" s="24" customFormat="1" ht="30" customHeight="1" thickBot="1" x14ac:dyDescent="0.35">
      <c r="A11" s="277"/>
      <c r="B11" s="278"/>
      <c r="C11" s="23" t="s">
        <v>6</v>
      </c>
      <c r="D11" s="23" t="s">
        <v>996</v>
      </c>
      <c r="E11" s="23">
        <v>100018669</v>
      </c>
      <c r="F11" s="111">
        <v>314</v>
      </c>
      <c r="G11" s="38">
        <f>F11*(1-$G$6)</f>
        <v>314</v>
      </c>
      <c r="H11" s="35"/>
      <c r="I11" s="199">
        <f t="shared" si="1"/>
        <v>0</v>
      </c>
    </row>
    <row r="12" spans="1:9" s="24" customFormat="1" ht="30" customHeight="1" thickBot="1" x14ac:dyDescent="0.35">
      <c r="A12" s="277"/>
      <c r="B12" s="278"/>
      <c r="C12" s="23" t="s">
        <v>7</v>
      </c>
      <c r="D12" s="23" t="s">
        <v>997</v>
      </c>
      <c r="E12" s="23">
        <v>100018667</v>
      </c>
      <c r="F12" s="111">
        <v>504</v>
      </c>
      <c r="G12" s="38">
        <f t="shared" si="0"/>
        <v>504</v>
      </c>
      <c r="H12" s="35"/>
      <c r="I12" s="199">
        <f t="shared" si="1"/>
        <v>0</v>
      </c>
    </row>
    <row r="13" spans="1:9" s="24" customFormat="1" ht="30" customHeight="1" thickBot="1" x14ac:dyDescent="0.35">
      <c r="A13" s="277"/>
      <c r="B13" s="278"/>
      <c r="C13" s="23" t="s">
        <v>8</v>
      </c>
      <c r="D13" s="23" t="s">
        <v>998</v>
      </c>
      <c r="E13" s="23">
        <v>100018670</v>
      </c>
      <c r="F13" s="111">
        <v>892</v>
      </c>
      <c r="G13" s="38">
        <f t="shared" si="0"/>
        <v>892</v>
      </c>
      <c r="H13" s="35"/>
      <c r="I13" s="199">
        <f t="shared" si="1"/>
        <v>0</v>
      </c>
    </row>
    <row r="14" spans="1:9" s="24" customFormat="1" ht="30" customHeight="1" thickBot="1" x14ac:dyDescent="0.35">
      <c r="A14" s="277"/>
      <c r="B14" s="278"/>
      <c r="C14" s="23" t="s">
        <v>1485</v>
      </c>
      <c r="D14" s="23" t="s">
        <v>999</v>
      </c>
      <c r="E14" s="23">
        <v>100033889</v>
      </c>
      <c r="F14" s="111">
        <v>2330</v>
      </c>
      <c r="G14" s="38">
        <f t="shared" si="0"/>
        <v>2330</v>
      </c>
      <c r="H14" s="35"/>
      <c r="I14" s="199">
        <f t="shared" si="1"/>
        <v>0</v>
      </c>
    </row>
    <row r="15" spans="1:9" s="24" customFormat="1" ht="30" customHeight="1" thickBot="1" x14ac:dyDescent="0.35">
      <c r="A15" s="277"/>
      <c r="B15" s="278"/>
      <c r="C15" s="23" t="s">
        <v>1486</v>
      </c>
      <c r="D15" s="23" t="s">
        <v>1000</v>
      </c>
      <c r="E15" s="23">
        <v>100033890</v>
      </c>
      <c r="F15" s="111">
        <v>3942</v>
      </c>
      <c r="G15" s="38">
        <f t="shared" si="0"/>
        <v>3942</v>
      </c>
      <c r="H15" s="35"/>
      <c r="I15" s="199">
        <f t="shared" si="1"/>
        <v>0</v>
      </c>
    </row>
    <row r="16" spans="1:9" s="24" customFormat="1" ht="30" customHeight="1" thickBot="1" x14ac:dyDescent="0.35">
      <c r="A16" s="277"/>
      <c r="B16" s="278"/>
      <c r="C16" s="23" t="s">
        <v>1487</v>
      </c>
      <c r="D16" s="23" t="s">
        <v>1001</v>
      </c>
      <c r="E16" s="23">
        <v>100033891</v>
      </c>
      <c r="F16" s="111">
        <v>6517</v>
      </c>
      <c r="G16" s="38">
        <f t="shared" si="0"/>
        <v>6517</v>
      </c>
      <c r="H16" s="35"/>
      <c r="I16" s="199">
        <f t="shared" si="1"/>
        <v>0</v>
      </c>
    </row>
    <row r="17" spans="1:9" s="275" customFormat="1" ht="30" customHeight="1" thickBot="1" x14ac:dyDescent="0.3">
      <c r="A17" s="275" t="s">
        <v>1482</v>
      </c>
    </row>
    <row r="18" spans="1:9" s="24" customFormat="1" ht="45" customHeight="1" thickBot="1" x14ac:dyDescent="0.35">
      <c r="A18" s="277"/>
      <c r="B18" s="278" t="s">
        <v>1800</v>
      </c>
      <c r="C18" s="23" t="s">
        <v>10</v>
      </c>
      <c r="D18" s="23" t="s">
        <v>1002</v>
      </c>
      <c r="E18" s="23" t="s">
        <v>403</v>
      </c>
      <c r="F18" s="111">
        <v>20600</v>
      </c>
      <c r="G18" s="38">
        <f>F18*(1-$G$6)</f>
        <v>20600</v>
      </c>
      <c r="H18" s="35"/>
      <c r="I18" s="199">
        <f t="shared" ref="I18:I36" si="2">G18*H18</f>
        <v>0</v>
      </c>
    </row>
    <row r="19" spans="1:9" s="24" customFormat="1" ht="45" customHeight="1" thickBot="1" x14ac:dyDescent="0.35">
      <c r="A19" s="277"/>
      <c r="B19" s="278"/>
      <c r="C19" s="23" t="s">
        <v>12</v>
      </c>
      <c r="D19" s="23" t="s">
        <v>1003</v>
      </c>
      <c r="E19" s="23" t="s">
        <v>404</v>
      </c>
      <c r="F19" s="111">
        <v>31900</v>
      </c>
      <c r="G19" s="38">
        <f>F19*(1-$G$6)</f>
        <v>31900</v>
      </c>
      <c r="H19" s="35"/>
      <c r="I19" s="199">
        <f t="shared" si="2"/>
        <v>0</v>
      </c>
    </row>
    <row r="20" spans="1:9" s="275" customFormat="1" ht="30" customHeight="1" thickBot="1" x14ac:dyDescent="0.3">
      <c r="A20" s="275" t="s">
        <v>1483</v>
      </c>
    </row>
    <row r="21" spans="1:9" s="24" customFormat="1" ht="45" customHeight="1" thickBot="1" x14ac:dyDescent="0.35">
      <c r="A21" s="277"/>
      <c r="B21" s="278" t="s">
        <v>9</v>
      </c>
      <c r="C21" s="34" t="s">
        <v>10</v>
      </c>
      <c r="D21" s="34" t="s">
        <v>11</v>
      </c>
      <c r="E21" s="34" t="s">
        <v>405</v>
      </c>
      <c r="F21" s="111">
        <v>18430</v>
      </c>
      <c r="G21" s="38">
        <f>F21*(1-$G$6)</f>
        <v>18430</v>
      </c>
      <c r="H21" s="35"/>
      <c r="I21" s="199">
        <f t="shared" si="2"/>
        <v>0</v>
      </c>
    </row>
    <row r="22" spans="1:9" s="24" customFormat="1" ht="45" customHeight="1" thickBot="1" x14ac:dyDescent="0.35">
      <c r="A22" s="277"/>
      <c r="B22" s="278"/>
      <c r="C22" s="36" t="s">
        <v>12</v>
      </c>
      <c r="D22" s="36" t="s">
        <v>13</v>
      </c>
      <c r="E22" s="36" t="s">
        <v>406</v>
      </c>
      <c r="F22" s="111">
        <v>24930</v>
      </c>
      <c r="G22" s="38">
        <f>F22*(1-$G$6)</f>
        <v>24930</v>
      </c>
      <c r="H22" s="35"/>
      <c r="I22" s="199">
        <f t="shared" si="2"/>
        <v>0</v>
      </c>
    </row>
    <row r="23" spans="1:9" s="275" customFormat="1" ht="30" customHeight="1" thickBot="1" x14ac:dyDescent="0.3">
      <c r="A23" s="275" t="s">
        <v>1488</v>
      </c>
    </row>
    <row r="24" spans="1:9" s="24" customFormat="1" ht="30" customHeight="1" thickBot="1" x14ac:dyDescent="0.35">
      <c r="A24" s="277"/>
      <c r="B24" s="278" t="s">
        <v>1801</v>
      </c>
      <c r="C24" s="34" t="s">
        <v>5</v>
      </c>
      <c r="D24" s="34" t="s">
        <v>14</v>
      </c>
      <c r="E24" s="34">
        <v>100019428</v>
      </c>
      <c r="F24" s="111">
        <v>187</v>
      </c>
      <c r="G24" s="38">
        <f>F24*(1-$G$6)</f>
        <v>187</v>
      </c>
      <c r="H24" s="35"/>
      <c r="I24" s="199">
        <f t="shared" si="2"/>
        <v>0</v>
      </c>
    </row>
    <row r="25" spans="1:9" s="24" customFormat="1" ht="30" customHeight="1" thickBot="1" x14ac:dyDescent="0.35">
      <c r="A25" s="277"/>
      <c r="B25" s="278"/>
      <c r="C25" s="36" t="s">
        <v>6</v>
      </c>
      <c r="D25" s="34" t="s">
        <v>15</v>
      </c>
      <c r="E25" s="34">
        <v>100019426</v>
      </c>
      <c r="F25" s="111">
        <v>300</v>
      </c>
      <c r="G25" s="38">
        <f>F25*(1-$G$6)</f>
        <v>300</v>
      </c>
      <c r="H25" s="35"/>
      <c r="I25" s="199">
        <f t="shared" si="2"/>
        <v>0</v>
      </c>
    </row>
    <row r="26" spans="1:9" s="24" customFormat="1" ht="30" customHeight="1" thickBot="1" x14ac:dyDescent="0.35">
      <c r="A26" s="277"/>
      <c r="B26" s="278"/>
      <c r="C26" s="34" t="s">
        <v>7</v>
      </c>
      <c r="D26" s="36" t="s">
        <v>16</v>
      </c>
      <c r="E26" s="36">
        <v>100019429</v>
      </c>
      <c r="F26" s="111">
        <v>481</v>
      </c>
      <c r="G26" s="38">
        <f>F26*(1-$G$6)</f>
        <v>481</v>
      </c>
      <c r="H26" s="35"/>
      <c r="I26" s="199">
        <f t="shared" si="2"/>
        <v>0</v>
      </c>
    </row>
    <row r="27" spans="1:9" s="24" customFormat="1" ht="30" customHeight="1" thickBot="1" x14ac:dyDescent="0.35">
      <c r="A27" s="277"/>
      <c r="B27" s="278"/>
      <c r="C27" s="36" t="s">
        <v>8</v>
      </c>
      <c r="D27" s="36" t="s">
        <v>17</v>
      </c>
      <c r="E27" s="36">
        <v>100019427</v>
      </c>
      <c r="F27" s="111">
        <v>814</v>
      </c>
      <c r="G27" s="38">
        <f>F27*(1-$G$6)</f>
        <v>814</v>
      </c>
      <c r="H27" s="35"/>
      <c r="I27" s="199">
        <f t="shared" si="2"/>
        <v>0</v>
      </c>
    </row>
    <row r="28" spans="1:9" s="275" customFormat="1" ht="30" customHeight="1" thickBot="1" x14ac:dyDescent="0.3">
      <c r="A28" s="275" t="s">
        <v>1484</v>
      </c>
    </row>
    <row r="29" spans="1:9" s="24" customFormat="1" ht="30" customHeight="1" thickBot="1" x14ac:dyDescent="0.35">
      <c r="A29" s="277"/>
      <c r="B29" s="278" t="s">
        <v>1802</v>
      </c>
      <c r="C29" s="44" t="s">
        <v>407</v>
      </c>
      <c r="D29" s="36" t="s">
        <v>415</v>
      </c>
      <c r="E29" s="37" t="s">
        <v>423</v>
      </c>
      <c r="F29" s="111">
        <v>43</v>
      </c>
      <c r="G29" s="38">
        <f t="shared" ref="G29:G36" si="3">F29*(1-$G$6)</f>
        <v>43</v>
      </c>
      <c r="H29" s="35"/>
      <c r="I29" s="199">
        <f t="shared" si="2"/>
        <v>0</v>
      </c>
    </row>
    <row r="30" spans="1:9" s="24" customFormat="1" ht="30" customHeight="1" thickBot="1" x14ac:dyDescent="0.35">
      <c r="A30" s="277"/>
      <c r="B30" s="278"/>
      <c r="C30" s="45" t="s">
        <v>408</v>
      </c>
      <c r="D30" s="34" t="s">
        <v>422</v>
      </c>
      <c r="E30" s="37" t="s">
        <v>424</v>
      </c>
      <c r="F30" s="111">
        <v>43</v>
      </c>
      <c r="G30" s="38">
        <f t="shared" si="3"/>
        <v>43</v>
      </c>
      <c r="H30" s="35"/>
      <c r="I30" s="199">
        <f t="shared" si="2"/>
        <v>0</v>
      </c>
    </row>
    <row r="31" spans="1:9" s="24" customFormat="1" ht="30" customHeight="1" thickBot="1" x14ac:dyDescent="0.35">
      <c r="A31" s="277"/>
      <c r="B31" s="278"/>
      <c r="C31" s="44" t="s">
        <v>409</v>
      </c>
      <c r="D31" s="34" t="s">
        <v>416</v>
      </c>
      <c r="E31" s="37" t="s">
        <v>425</v>
      </c>
      <c r="F31" s="111">
        <v>59</v>
      </c>
      <c r="G31" s="38">
        <f t="shared" si="3"/>
        <v>59</v>
      </c>
      <c r="H31" s="35"/>
      <c r="I31" s="199">
        <f t="shared" si="2"/>
        <v>0</v>
      </c>
    </row>
    <row r="32" spans="1:9" s="24" customFormat="1" ht="30" customHeight="1" thickBot="1" x14ac:dyDescent="0.35">
      <c r="A32" s="277"/>
      <c r="B32" s="278"/>
      <c r="C32" s="44" t="s">
        <v>410</v>
      </c>
      <c r="D32" s="36" t="s">
        <v>421</v>
      </c>
      <c r="E32" s="37" t="s">
        <v>426</v>
      </c>
      <c r="F32" s="111">
        <v>59</v>
      </c>
      <c r="G32" s="38">
        <f t="shared" si="3"/>
        <v>59</v>
      </c>
      <c r="H32" s="35"/>
      <c r="I32" s="199">
        <f t="shared" si="2"/>
        <v>0</v>
      </c>
    </row>
    <row r="33" spans="1:9" s="24" customFormat="1" ht="30" customHeight="1" thickBot="1" x14ac:dyDescent="0.35">
      <c r="A33" s="277"/>
      <c r="B33" s="278"/>
      <c r="C33" s="45" t="s">
        <v>411</v>
      </c>
      <c r="D33" s="36" t="s">
        <v>417</v>
      </c>
      <c r="E33" s="37" t="s">
        <v>427</v>
      </c>
      <c r="F33" s="111">
        <v>92</v>
      </c>
      <c r="G33" s="38">
        <f t="shared" si="3"/>
        <v>92</v>
      </c>
      <c r="H33" s="35"/>
      <c r="I33" s="199">
        <f t="shared" si="2"/>
        <v>0</v>
      </c>
    </row>
    <row r="34" spans="1:9" s="24" customFormat="1" ht="30" customHeight="1" thickBot="1" x14ac:dyDescent="0.35">
      <c r="A34" s="277"/>
      <c r="B34" s="278"/>
      <c r="C34" s="45" t="s">
        <v>412</v>
      </c>
      <c r="D34" s="34" t="s">
        <v>420</v>
      </c>
      <c r="E34" s="37" t="s">
        <v>428</v>
      </c>
      <c r="F34" s="111">
        <v>92</v>
      </c>
      <c r="G34" s="38">
        <f t="shared" si="3"/>
        <v>92</v>
      </c>
      <c r="H34" s="35"/>
      <c r="I34" s="199">
        <f t="shared" si="2"/>
        <v>0</v>
      </c>
    </row>
    <row r="35" spans="1:9" s="24" customFormat="1" ht="30" customHeight="1" thickBot="1" x14ac:dyDescent="0.35">
      <c r="A35" s="277"/>
      <c r="B35" s="278"/>
      <c r="C35" s="44" t="s">
        <v>413</v>
      </c>
      <c r="D35" s="34" t="s">
        <v>418</v>
      </c>
      <c r="E35" s="37" t="s">
        <v>429</v>
      </c>
      <c r="F35" s="111">
        <v>112</v>
      </c>
      <c r="G35" s="38">
        <f t="shared" si="3"/>
        <v>112</v>
      </c>
      <c r="H35" s="35"/>
      <c r="I35" s="199">
        <f t="shared" si="2"/>
        <v>0</v>
      </c>
    </row>
    <row r="36" spans="1:9" s="24" customFormat="1" ht="30" customHeight="1" thickBot="1" x14ac:dyDescent="0.35">
      <c r="A36" s="277"/>
      <c r="B36" s="278"/>
      <c r="C36" s="44" t="s">
        <v>414</v>
      </c>
      <c r="D36" s="36" t="s">
        <v>419</v>
      </c>
      <c r="E36" s="37" t="s">
        <v>430</v>
      </c>
      <c r="F36" s="111">
        <v>112</v>
      </c>
      <c r="G36" s="38">
        <f t="shared" si="3"/>
        <v>112</v>
      </c>
      <c r="H36" s="35"/>
      <c r="I36" s="199">
        <f t="shared" si="2"/>
        <v>0</v>
      </c>
    </row>
    <row r="37" spans="1:9" s="10" customFormat="1" ht="22.95" customHeight="1" thickBot="1" x14ac:dyDescent="0.4">
      <c r="A37" s="9"/>
      <c r="B37" s="9"/>
      <c r="C37" s="9"/>
      <c r="D37" s="9"/>
      <c r="E37" s="9"/>
      <c r="F37" s="112"/>
      <c r="G37" s="41"/>
      <c r="H37" s="9"/>
      <c r="I37" s="195"/>
    </row>
    <row r="38" spans="1:9" s="10" customFormat="1" ht="33" customHeight="1" thickBot="1" x14ac:dyDescent="0.3">
      <c r="A38" s="276" t="s">
        <v>1689</v>
      </c>
      <c r="B38" s="276"/>
      <c r="C38" s="11"/>
      <c r="D38" s="12"/>
      <c r="E38" s="12"/>
      <c r="F38" s="113"/>
      <c r="G38" s="276" t="s">
        <v>21</v>
      </c>
      <c r="H38" s="276"/>
      <c r="I38" s="276"/>
    </row>
    <row r="39" spans="1:9" s="10" customFormat="1" ht="30.45" customHeight="1" thickBot="1" x14ac:dyDescent="0.3">
      <c r="A39" s="276"/>
      <c r="B39" s="276"/>
      <c r="C39" s="11"/>
      <c r="D39" s="12"/>
      <c r="E39" s="12"/>
      <c r="F39" s="113"/>
      <c r="G39" s="276"/>
      <c r="H39" s="276"/>
      <c r="I39" s="276"/>
    </row>
  </sheetData>
  <sheetProtection algorithmName="SHA-512" hashValue="cC74t8Gp05pTnjqztJW8QTDCQvIGfTi4eiri0IOQbWA72HL0/4BqHKWfO7zpOCPQdwea1zyeeI/xq0Ba0SUS4g==" saltValue="x2VvqU9TliKnBK9tl+kWYQ==" spinCount="100000" sheet="1" objects="1" scenarios="1"/>
  <mergeCells count="17">
    <mergeCell ref="G38:I39"/>
    <mergeCell ref="A38:B39"/>
    <mergeCell ref="A10:A16"/>
    <mergeCell ref="B10:B16"/>
    <mergeCell ref="A21:A22"/>
    <mergeCell ref="B21:B22"/>
    <mergeCell ref="A24:A27"/>
    <mergeCell ref="B24:B27"/>
    <mergeCell ref="B18:B19"/>
    <mergeCell ref="A18:A19"/>
    <mergeCell ref="A29:A36"/>
    <mergeCell ref="B29:B36"/>
    <mergeCell ref="A9:XFD9"/>
    <mergeCell ref="A17:XFD17"/>
    <mergeCell ref="A20:XFD20"/>
    <mergeCell ref="A23:XFD23"/>
    <mergeCell ref="A28:XFD2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I131"/>
  <sheetViews>
    <sheetView zoomScale="71" zoomScaleNormal="71" workbookViewId="0">
      <pane ySplit="6" topLeftCell="A7" activePane="bottomLeft" state="frozen"/>
      <selection pane="bottomLeft" activeCell="H13" sqref="H13"/>
    </sheetView>
  </sheetViews>
  <sheetFormatPr defaultColWidth="0" defaultRowHeight="18" zeroHeight="1" x14ac:dyDescent="0.35"/>
  <cols>
    <col min="1" max="1" width="29.44140625" style="14" customWidth="1"/>
    <col min="2" max="2" width="33.6640625" style="54" customWidth="1"/>
    <col min="3" max="3" width="17.44140625" style="14" customWidth="1"/>
    <col min="4" max="4" width="16.6640625" style="14" customWidth="1"/>
    <col min="5" max="5" width="15.6640625" style="14" hidden="1" customWidth="1"/>
    <col min="6" max="6" width="18" style="114" customWidth="1"/>
    <col min="7" max="7" width="18" style="18" customWidth="1"/>
    <col min="8" max="8" width="17" style="14" bestFit="1" customWidth="1"/>
    <col min="9" max="9" width="16" style="196" customWidth="1"/>
    <col min="10" max="16384" width="9" style="14" hidden="1"/>
  </cols>
  <sheetData>
    <row r="1" spans="1:9" ht="22.2" customHeight="1" x14ac:dyDescent="0.35">
      <c r="A1" s="47"/>
      <c r="B1" s="47"/>
      <c r="C1" s="15"/>
      <c r="D1" s="15"/>
      <c r="E1" s="15"/>
      <c r="F1" s="107"/>
      <c r="G1" s="57"/>
      <c r="H1" s="15"/>
      <c r="I1" s="192"/>
    </row>
    <row r="2" spans="1:9" ht="79.2" customHeight="1" x14ac:dyDescent="0.35">
      <c r="A2" s="15"/>
      <c r="B2" s="47"/>
      <c r="C2" s="15"/>
      <c r="D2" s="15"/>
      <c r="E2" s="15"/>
      <c r="F2" s="108"/>
      <c r="G2" s="57"/>
      <c r="H2" s="15"/>
      <c r="I2" s="192"/>
    </row>
    <row r="3" spans="1:9" ht="15" customHeight="1" thickBot="1" x14ac:dyDescent="0.4">
      <c r="A3" s="15"/>
      <c r="B3" s="48"/>
      <c r="C3" s="29"/>
      <c r="D3" s="29"/>
      <c r="E3" s="29"/>
      <c r="F3" s="108"/>
      <c r="H3" s="15"/>
      <c r="I3" s="192"/>
    </row>
    <row r="4" spans="1:9" ht="25.2" customHeight="1" thickBot="1" x14ac:dyDescent="0.35">
      <c r="A4" s="16"/>
      <c r="B4" s="49"/>
      <c r="C4" s="256" t="s">
        <v>1704</v>
      </c>
      <c r="D4" s="190">
        <f>SUM(I8:I11,I13:I16,I18:I21,I23:I26,I28:I38,I39:I49,I51:I54,I56:I61,I63:I70,I72:I79,I81:I82,I84,I86,I88:I90,I92,I94,I96:I97,I99,I101:I107,I109:I110,I112,I114,I116,I118,I120:I122,I124,I126,I128)</f>
        <v>0</v>
      </c>
      <c r="E4" s="50"/>
      <c r="F4" s="109"/>
      <c r="G4" s="43">
        <v>0</v>
      </c>
      <c r="H4" s="16"/>
      <c r="I4" s="193"/>
    </row>
    <row r="5" spans="1:9" ht="15" customHeight="1" thickBot="1" x14ac:dyDescent="0.4">
      <c r="A5" s="16"/>
      <c r="B5" s="51"/>
      <c r="C5" s="16"/>
      <c r="D5" s="16"/>
      <c r="E5" s="16"/>
      <c r="F5" s="109"/>
      <c r="G5" s="58"/>
      <c r="H5" s="16"/>
      <c r="I5" s="193"/>
    </row>
    <row r="6" spans="1:9" ht="88.95" customHeight="1" thickBot="1" x14ac:dyDescent="0.35">
      <c r="A6" s="55" t="s">
        <v>0</v>
      </c>
      <c r="B6" s="56" t="s">
        <v>1</v>
      </c>
      <c r="C6" s="56" t="s">
        <v>2</v>
      </c>
      <c r="D6" s="56" t="s">
        <v>3</v>
      </c>
      <c r="E6" s="56" t="s">
        <v>247</v>
      </c>
      <c r="F6" s="110" t="s">
        <v>1810</v>
      </c>
      <c r="G6" s="56" t="s">
        <v>195</v>
      </c>
      <c r="H6" s="56" t="s">
        <v>182</v>
      </c>
      <c r="I6" s="194" t="s">
        <v>183</v>
      </c>
    </row>
    <row r="7" spans="1:9" ht="6" customHeight="1" thickBot="1" x14ac:dyDescent="0.35">
      <c r="A7" s="279"/>
      <c r="B7" s="279"/>
      <c r="C7" s="279"/>
      <c r="D7" s="279"/>
      <c r="E7" s="279"/>
      <c r="F7" s="279"/>
      <c r="G7" s="279"/>
      <c r="H7" s="279"/>
      <c r="I7" s="279"/>
    </row>
    <row r="8" spans="1:9" ht="30" customHeight="1" thickBot="1" x14ac:dyDescent="0.35">
      <c r="A8" s="277"/>
      <c r="B8" s="280" t="s">
        <v>431</v>
      </c>
      <c r="C8" s="23">
        <v>16</v>
      </c>
      <c r="D8" s="23" t="s">
        <v>1004</v>
      </c>
      <c r="E8" s="23">
        <v>100028999</v>
      </c>
      <c r="F8" s="26">
        <v>137</v>
      </c>
      <c r="G8" s="38">
        <f>F8*(1-$G$4)</f>
        <v>137</v>
      </c>
      <c r="H8" s="117"/>
      <c r="I8" s="150">
        <f t="shared" ref="I8:I79" si="0">G8*H8</f>
        <v>0</v>
      </c>
    </row>
    <row r="9" spans="1:9" ht="30" customHeight="1" thickBot="1" x14ac:dyDescent="0.35">
      <c r="A9" s="277"/>
      <c r="B9" s="280"/>
      <c r="C9" s="30">
        <v>20</v>
      </c>
      <c r="D9" s="23" t="s">
        <v>1005</v>
      </c>
      <c r="E9" s="23">
        <v>100029000</v>
      </c>
      <c r="F9" s="26">
        <v>179</v>
      </c>
      <c r="G9" s="38">
        <f>F9*(1-$G$4)</f>
        <v>179</v>
      </c>
      <c r="H9" s="117"/>
      <c r="I9" s="150">
        <f t="shared" si="0"/>
        <v>0</v>
      </c>
    </row>
    <row r="10" spans="1:9" ht="30" customHeight="1" thickBot="1" x14ac:dyDescent="0.35">
      <c r="A10" s="277"/>
      <c r="B10" s="280"/>
      <c r="C10" s="30">
        <v>25</v>
      </c>
      <c r="D10" s="23" t="s">
        <v>1006</v>
      </c>
      <c r="E10" s="23">
        <v>100029001</v>
      </c>
      <c r="F10" s="26">
        <v>254</v>
      </c>
      <c r="G10" s="38">
        <f>F10*(1-$G$4)</f>
        <v>254</v>
      </c>
      <c r="H10" s="117"/>
      <c r="I10" s="150">
        <f t="shared" si="0"/>
        <v>0</v>
      </c>
    </row>
    <row r="11" spans="1:9" ht="30" customHeight="1" thickBot="1" x14ac:dyDescent="0.35">
      <c r="A11" s="277"/>
      <c r="B11" s="280"/>
      <c r="C11" s="30">
        <v>32</v>
      </c>
      <c r="D11" s="23" t="s">
        <v>1007</v>
      </c>
      <c r="E11" s="23">
        <v>100014887</v>
      </c>
      <c r="F11" s="26">
        <v>512</v>
      </c>
      <c r="G11" s="38">
        <f>F11*(1-$G$4)</f>
        <v>512</v>
      </c>
      <c r="H11" s="117"/>
      <c r="I11" s="150">
        <f t="shared" si="0"/>
        <v>0</v>
      </c>
    </row>
    <row r="12" spans="1:9" ht="6" customHeight="1" thickBot="1" x14ac:dyDescent="0.35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 ht="30" customHeight="1" thickBot="1" x14ac:dyDescent="0.35">
      <c r="A13" s="277"/>
      <c r="B13" s="280" t="s">
        <v>432</v>
      </c>
      <c r="C13" s="30">
        <v>16</v>
      </c>
      <c r="D13" s="23" t="s">
        <v>1008</v>
      </c>
      <c r="E13" s="23" t="s">
        <v>433</v>
      </c>
      <c r="F13" s="26">
        <v>415</v>
      </c>
      <c r="G13" s="38">
        <f>F13*(1-$G$4)</f>
        <v>415</v>
      </c>
      <c r="H13" s="117"/>
      <c r="I13" s="150">
        <f t="shared" si="0"/>
        <v>0</v>
      </c>
    </row>
    <row r="14" spans="1:9" ht="30" customHeight="1" thickBot="1" x14ac:dyDescent="0.35">
      <c r="A14" s="277"/>
      <c r="B14" s="280"/>
      <c r="C14" s="30">
        <v>20</v>
      </c>
      <c r="D14" s="23" t="s">
        <v>1009</v>
      </c>
      <c r="E14" s="23" t="s">
        <v>434</v>
      </c>
      <c r="F14" s="26">
        <v>621</v>
      </c>
      <c r="G14" s="38">
        <f>F14*(1-$G$4)</f>
        <v>621</v>
      </c>
      <c r="H14" s="117"/>
      <c r="I14" s="150">
        <f t="shared" si="0"/>
        <v>0</v>
      </c>
    </row>
    <row r="15" spans="1:9" ht="30" customHeight="1" thickBot="1" x14ac:dyDescent="0.35">
      <c r="A15" s="277"/>
      <c r="B15" s="280"/>
      <c r="C15" s="30">
        <v>25</v>
      </c>
      <c r="D15" s="23" t="s">
        <v>1010</v>
      </c>
      <c r="E15" s="23" t="s">
        <v>435</v>
      </c>
      <c r="F15" s="26">
        <v>1032</v>
      </c>
      <c r="G15" s="38">
        <f>F15*(1-$G$4)</f>
        <v>1032</v>
      </c>
      <c r="H15" s="117"/>
      <c r="I15" s="150">
        <f t="shared" si="0"/>
        <v>0</v>
      </c>
    </row>
    <row r="16" spans="1:9" ht="30" customHeight="1" thickBot="1" x14ac:dyDescent="0.35">
      <c r="A16" s="277"/>
      <c r="B16" s="280"/>
      <c r="C16" s="30">
        <v>32</v>
      </c>
      <c r="D16" s="23" t="s">
        <v>1011</v>
      </c>
      <c r="E16" s="23">
        <v>100000824</v>
      </c>
      <c r="F16" s="26">
        <v>2058</v>
      </c>
      <c r="G16" s="38">
        <f>F16*(1-$G$4)</f>
        <v>2058</v>
      </c>
      <c r="H16" s="117"/>
      <c r="I16" s="150">
        <f t="shared" si="0"/>
        <v>0</v>
      </c>
    </row>
    <row r="17" spans="1:9" ht="6" customHeight="1" thickBot="1" x14ac:dyDescent="0.35">
      <c r="A17" s="279"/>
      <c r="B17" s="279"/>
      <c r="C17" s="279"/>
      <c r="D17" s="279"/>
      <c r="E17" s="279"/>
      <c r="F17" s="279"/>
      <c r="G17" s="279"/>
      <c r="H17" s="279"/>
      <c r="I17" s="279"/>
    </row>
    <row r="18" spans="1:9" ht="30" customHeight="1" thickBot="1" x14ac:dyDescent="0.35">
      <c r="A18" s="280"/>
      <c r="B18" s="280" t="s">
        <v>436</v>
      </c>
      <c r="C18" s="30" t="s">
        <v>1498</v>
      </c>
      <c r="D18" s="23" t="s">
        <v>1012</v>
      </c>
      <c r="E18" s="23" t="s">
        <v>440</v>
      </c>
      <c r="F18" s="26">
        <v>331</v>
      </c>
      <c r="G18" s="38">
        <f>F18*(1-$G$4)</f>
        <v>331</v>
      </c>
      <c r="H18" s="117"/>
      <c r="I18" s="150">
        <f t="shared" si="0"/>
        <v>0</v>
      </c>
    </row>
    <row r="19" spans="1:9" ht="30" customHeight="1" thickBot="1" x14ac:dyDescent="0.35">
      <c r="A19" s="280"/>
      <c r="B19" s="280"/>
      <c r="C19" s="30" t="s">
        <v>1499</v>
      </c>
      <c r="D19" s="23" t="s">
        <v>1013</v>
      </c>
      <c r="E19" s="23">
        <v>100014560</v>
      </c>
      <c r="F19" s="26">
        <v>500</v>
      </c>
      <c r="G19" s="38">
        <f>F19*(1-$G$4)</f>
        <v>500</v>
      </c>
      <c r="H19" s="117"/>
      <c r="I19" s="150">
        <f t="shared" si="0"/>
        <v>0</v>
      </c>
    </row>
    <row r="20" spans="1:9" ht="30" customHeight="1" thickBot="1" x14ac:dyDescent="0.35">
      <c r="A20" s="280"/>
      <c r="B20" s="280"/>
      <c r="C20" s="23" t="s">
        <v>23</v>
      </c>
      <c r="D20" s="23" t="s">
        <v>24</v>
      </c>
      <c r="E20" s="23" t="s">
        <v>441</v>
      </c>
      <c r="F20" s="26">
        <v>528</v>
      </c>
      <c r="G20" s="38">
        <f>F20*(1-$G$4)</f>
        <v>528</v>
      </c>
      <c r="H20" s="117"/>
      <c r="I20" s="150">
        <f t="shared" si="0"/>
        <v>0</v>
      </c>
    </row>
    <row r="21" spans="1:9" ht="30" customHeight="1" thickBot="1" x14ac:dyDescent="0.35">
      <c r="A21" s="280"/>
      <c r="B21" s="280"/>
      <c r="C21" s="30" t="s">
        <v>1500</v>
      </c>
      <c r="D21" s="23" t="s">
        <v>1014</v>
      </c>
      <c r="E21" s="23">
        <v>100015002</v>
      </c>
      <c r="F21" s="26">
        <v>1105</v>
      </c>
      <c r="G21" s="38">
        <f>F21*(1-$G$4)</f>
        <v>1105</v>
      </c>
      <c r="H21" s="117"/>
      <c r="I21" s="150">
        <f t="shared" si="0"/>
        <v>0</v>
      </c>
    </row>
    <row r="22" spans="1:9" ht="6" customHeight="1" thickBot="1" x14ac:dyDescent="0.35">
      <c r="A22" s="279"/>
      <c r="B22" s="279"/>
      <c r="C22" s="279"/>
      <c r="D22" s="279"/>
      <c r="E22" s="279"/>
      <c r="F22" s="279"/>
      <c r="G22" s="279"/>
      <c r="H22" s="279"/>
      <c r="I22" s="279"/>
    </row>
    <row r="23" spans="1:9" ht="30" customHeight="1" thickBot="1" x14ac:dyDescent="0.35">
      <c r="A23" s="280"/>
      <c r="B23" s="280" t="s">
        <v>437</v>
      </c>
      <c r="C23" s="30">
        <v>16</v>
      </c>
      <c r="D23" s="23" t="s">
        <v>1015</v>
      </c>
      <c r="E23" s="23" t="s">
        <v>442</v>
      </c>
      <c r="F23" s="26">
        <v>251</v>
      </c>
      <c r="G23" s="38">
        <f>F23*(1-$G$4)</f>
        <v>251</v>
      </c>
      <c r="H23" s="117"/>
      <c r="I23" s="150">
        <f t="shared" si="0"/>
        <v>0</v>
      </c>
    </row>
    <row r="24" spans="1:9" ht="30" customHeight="1" thickBot="1" x14ac:dyDescent="0.35">
      <c r="A24" s="280"/>
      <c r="B24" s="280"/>
      <c r="C24" s="30">
        <v>20</v>
      </c>
      <c r="D24" s="23" t="s">
        <v>1016</v>
      </c>
      <c r="E24" s="23" t="s">
        <v>443</v>
      </c>
      <c r="F24" s="26">
        <v>393</v>
      </c>
      <c r="G24" s="38">
        <f>F24*(1-$G$4)</f>
        <v>393</v>
      </c>
      <c r="H24" s="117"/>
      <c r="I24" s="150">
        <f t="shared" si="0"/>
        <v>0</v>
      </c>
    </row>
    <row r="25" spans="1:9" ht="30" customHeight="1" thickBot="1" x14ac:dyDescent="0.35">
      <c r="A25" s="280"/>
      <c r="B25" s="280"/>
      <c r="C25" s="30">
        <v>25</v>
      </c>
      <c r="D25" s="23" t="s">
        <v>1017</v>
      </c>
      <c r="E25" s="23" t="s">
        <v>444</v>
      </c>
      <c r="F25" s="26">
        <v>625</v>
      </c>
      <c r="G25" s="38">
        <f>F25*(1-$G$4)</f>
        <v>625</v>
      </c>
      <c r="H25" s="117"/>
      <c r="I25" s="150">
        <f t="shared" si="0"/>
        <v>0</v>
      </c>
    </row>
    <row r="26" spans="1:9" ht="30" customHeight="1" thickBot="1" x14ac:dyDescent="0.35">
      <c r="A26" s="280"/>
      <c r="B26" s="280"/>
      <c r="C26" s="30">
        <v>32</v>
      </c>
      <c r="D26" s="23" t="s">
        <v>1018</v>
      </c>
      <c r="E26" s="23">
        <v>100015256</v>
      </c>
      <c r="F26" s="26">
        <v>1856</v>
      </c>
      <c r="G26" s="38">
        <f>F26*(1-$G$4)</f>
        <v>1856</v>
      </c>
      <c r="H26" s="117"/>
      <c r="I26" s="150">
        <f t="shared" si="0"/>
        <v>0</v>
      </c>
    </row>
    <row r="27" spans="1:9" ht="6" customHeight="1" thickBot="1" x14ac:dyDescent="0.35">
      <c r="A27" s="279"/>
      <c r="B27" s="279"/>
      <c r="C27" s="279"/>
      <c r="D27" s="279"/>
      <c r="E27" s="279"/>
      <c r="F27" s="279"/>
      <c r="G27" s="279"/>
      <c r="H27" s="279"/>
      <c r="I27" s="279"/>
    </row>
    <row r="28" spans="1:9" ht="30" customHeight="1" thickBot="1" x14ac:dyDescent="0.35">
      <c r="A28" s="281"/>
      <c r="B28" s="280" t="s">
        <v>438</v>
      </c>
      <c r="C28" s="30" t="s">
        <v>1501</v>
      </c>
      <c r="D28" s="23" t="s">
        <v>1019</v>
      </c>
      <c r="E28" s="23" t="s">
        <v>445</v>
      </c>
      <c r="F28" s="26">
        <v>650</v>
      </c>
      <c r="G28" s="38">
        <f t="shared" ref="G28:G49" si="1">F28*(1-$G$4)</f>
        <v>650</v>
      </c>
      <c r="H28" s="117"/>
      <c r="I28" s="150">
        <f t="shared" si="0"/>
        <v>0</v>
      </c>
    </row>
    <row r="29" spans="1:9" ht="30" customHeight="1" thickBot="1" x14ac:dyDescent="0.35">
      <c r="A29" s="281"/>
      <c r="B29" s="280"/>
      <c r="C29" s="30" t="s">
        <v>1502</v>
      </c>
      <c r="D29" s="23" t="s">
        <v>1020</v>
      </c>
      <c r="E29" s="23" t="s">
        <v>446</v>
      </c>
      <c r="F29" s="26">
        <v>755</v>
      </c>
      <c r="G29" s="38">
        <f t="shared" si="1"/>
        <v>755</v>
      </c>
      <c r="H29" s="117"/>
      <c r="I29" s="150">
        <f t="shared" si="0"/>
        <v>0</v>
      </c>
    </row>
    <row r="30" spans="1:9" ht="30" customHeight="1" thickBot="1" x14ac:dyDescent="0.35">
      <c r="A30" s="281"/>
      <c r="B30" s="280"/>
      <c r="C30" s="30" t="s">
        <v>1503</v>
      </c>
      <c r="D30" s="23" t="s">
        <v>1021</v>
      </c>
      <c r="E30" s="23" t="s">
        <v>447</v>
      </c>
      <c r="F30" s="26">
        <v>755</v>
      </c>
      <c r="G30" s="38">
        <f t="shared" si="1"/>
        <v>755</v>
      </c>
      <c r="H30" s="117"/>
      <c r="I30" s="150">
        <f t="shared" si="0"/>
        <v>0</v>
      </c>
    </row>
    <row r="31" spans="1:9" ht="30" customHeight="1" thickBot="1" x14ac:dyDescent="0.35">
      <c r="A31" s="281"/>
      <c r="B31" s="280"/>
      <c r="C31" s="30" t="s">
        <v>1504</v>
      </c>
      <c r="D31" s="23" t="s">
        <v>1022</v>
      </c>
      <c r="E31" s="23" t="s">
        <v>448</v>
      </c>
      <c r="F31" s="26">
        <v>863</v>
      </c>
      <c r="G31" s="38">
        <f t="shared" si="1"/>
        <v>863</v>
      </c>
      <c r="H31" s="117"/>
      <c r="I31" s="150">
        <f t="shared" si="0"/>
        <v>0</v>
      </c>
    </row>
    <row r="32" spans="1:9" ht="30" customHeight="1" thickBot="1" x14ac:dyDescent="0.35">
      <c r="A32" s="281"/>
      <c r="B32" s="280"/>
      <c r="C32" s="30" t="s">
        <v>1505</v>
      </c>
      <c r="D32" s="23" t="s">
        <v>1023</v>
      </c>
      <c r="E32" s="23">
        <v>100006164</v>
      </c>
      <c r="F32" s="26">
        <v>1040</v>
      </c>
      <c r="G32" s="38">
        <f t="shared" si="1"/>
        <v>1040</v>
      </c>
      <c r="H32" s="117"/>
      <c r="I32" s="150">
        <f t="shared" si="0"/>
        <v>0</v>
      </c>
    </row>
    <row r="33" spans="1:9" ht="30" customHeight="1" thickBot="1" x14ac:dyDescent="0.35">
      <c r="A33" s="281"/>
      <c r="B33" s="280"/>
      <c r="C33" s="30" t="s">
        <v>1506</v>
      </c>
      <c r="D33" s="23" t="s">
        <v>1024</v>
      </c>
      <c r="E33" s="23">
        <v>100006165</v>
      </c>
      <c r="F33" s="26">
        <v>1079</v>
      </c>
      <c r="G33" s="38">
        <f t="shared" si="1"/>
        <v>1079</v>
      </c>
      <c r="H33" s="117"/>
      <c r="I33" s="150">
        <f t="shared" si="0"/>
        <v>0</v>
      </c>
    </row>
    <row r="34" spans="1:9" ht="30" customHeight="1" thickBot="1" x14ac:dyDescent="0.35">
      <c r="A34" s="281"/>
      <c r="B34" s="280"/>
      <c r="C34" s="30" t="s">
        <v>1507</v>
      </c>
      <c r="D34" s="23" t="s">
        <v>1025</v>
      </c>
      <c r="E34" s="23">
        <v>100006166</v>
      </c>
      <c r="F34" s="26">
        <v>973</v>
      </c>
      <c r="G34" s="38">
        <f t="shared" si="1"/>
        <v>973</v>
      </c>
      <c r="H34" s="117"/>
      <c r="I34" s="150">
        <f t="shared" si="0"/>
        <v>0</v>
      </c>
    </row>
    <row r="35" spans="1:9" ht="30" customHeight="1" thickBot="1" x14ac:dyDescent="0.35">
      <c r="A35" s="281"/>
      <c r="B35" s="280"/>
      <c r="C35" s="30" t="s">
        <v>1508</v>
      </c>
      <c r="D35" s="23" t="s">
        <v>1026</v>
      </c>
      <c r="E35" s="23">
        <v>100006167</v>
      </c>
      <c r="F35" s="26">
        <v>1038</v>
      </c>
      <c r="G35" s="38">
        <f t="shared" si="1"/>
        <v>1038</v>
      </c>
      <c r="H35" s="117"/>
      <c r="I35" s="150">
        <f t="shared" si="0"/>
        <v>0</v>
      </c>
    </row>
    <row r="36" spans="1:9" ht="30" customHeight="1" thickBot="1" x14ac:dyDescent="0.35">
      <c r="A36" s="281"/>
      <c r="B36" s="280"/>
      <c r="C36" s="30" t="s">
        <v>1509</v>
      </c>
      <c r="D36" s="23" t="s">
        <v>1027</v>
      </c>
      <c r="E36" s="23">
        <v>100006168</v>
      </c>
      <c r="F36" s="26">
        <v>1186</v>
      </c>
      <c r="G36" s="38">
        <f t="shared" si="1"/>
        <v>1186</v>
      </c>
      <c r="H36" s="117"/>
      <c r="I36" s="150">
        <f t="shared" si="0"/>
        <v>0</v>
      </c>
    </row>
    <row r="37" spans="1:9" ht="30" customHeight="1" thickBot="1" x14ac:dyDescent="0.35">
      <c r="A37" s="281"/>
      <c r="B37" s="280"/>
      <c r="C37" s="30" t="s">
        <v>1510</v>
      </c>
      <c r="D37" s="23" t="s">
        <v>1028</v>
      </c>
      <c r="E37" s="23">
        <v>100006163</v>
      </c>
      <c r="F37" s="26">
        <v>1186</v>
      </c>
      <c r="G37" s="38">
        <f t="shared" si="1"/>
        <v>1186</v>
      </c>
      <c r="H37" s="117"/>
      <c r="I37" s="150">
        <f t="shared" si="0"/>
        <v>0</v>
      </c>
    </row>
    <row r="38" spans="1:9" ht="30" customHeight="1" thickBot="1" x14ac:dyDescent="0.35">
      <c r="A38" s="281"/>
      <c r="B38" s="280"/>
      <c r="C38" s="30" t="s">
        <v>1511</v>
      </c>
      <c r="D38" s="23" t="s">
        <v>1029</v>
      </c>
      <c r="E38" s="23">
        <v>100001770</v>
      </c>
      <c r="F38" s="26">
        <v>1146</v>
      </c>
      <c r="G38" s="38">
        <f t="shared" si="1"/>
        <v>1146</v>
      </c>
      <c r="H38" s="117"/>
      <c r="I38" s="150">
        <f t="shared" si="0"/>
        <v>0</v>
      </c>
    </row>
    <row r="39" spans="1:9" ht="30" customHeight="1" thickBot="1" x14ac:dyDescent="0.35">
      <c r="A39" s="281"/>
      <c r="B39" s="280"/>
      <c r="C39" s="30" t="s">
        <v>1512</v>
      </c>
      <c r="D39" s="23" t="s">
        <v>1030</v>
      </c>
      <c r="E39" s="23" t="s">
        <v>449</v>
      </c>
      <c r="F39" s="26">
        <v>1186</v>
      </c>
      <c r="G39" s="38">
        <f t="shared" si="1"/>
        <v>1186</v>
      </c>
      <c r="H39" s="117"/>
      <c r="I39" s="150">
        <f t="shared" si="0"/>
        <v>0</v>
      </c>
    </row>
    <row r="40" spans="1:9" ht="30" customHeight="1" thickBot="1" x14ac:dyDescent="0.35">
      <c r="A40" s="281"/>
      <c r="B40" s="280"/>
      <c r="C40" s="30" t="s">
        <v>1513</v>
      </c>
      <c r="D40" s="23" t="s">
        <v>1031</v>
      </c>
      <c r="E40" s="23">
        <v>100010636</v>
      </c>
      <c r="F40" s="26">
        <v>1293</v>
      </c>
      <c r="G40" s="38">
        <f t="shared" si="1"/>
        <v>1293</v>
      </c>
      <c r="H40" s="117"/>
      <c r="I40" s="150">
        <f t="shared" si="0"/>
        <v>0</v>
      </c>
    </row>
    <row r="41" spans="1:9" ht="30" customHeight="1" thickBot="1" x14ac:dyDescent="0.35">
      <c r="A41" s="281"/>
      <c r="B41" s="280"/>
      <c r="C41" s="30" t="s">
        <v>1514</v>
      </c>
      <c r="D41" s="23" t="s">
        <v>1032</v>
      </c>
      <c r="E41" s="23">
        <v>100012319</v>
      </c>
      <c r="F41" s="26">
        <v>1494</v>
      </c>
      <c r="G41" s="38">
        <f t="shared" si="1"/>
        <v>1494</v>
      </c>
      <c r="H41" s="117"/>
      <c r="I41" s="150">
        <f t="shared" si="0"/>
        <v>0</v>
      </c>
    </row>
    <row r="42" spans="1:9" ht="30" customHeight="1" thickBot="1" x14ac:dyDescent="0.35">
      <c r="A42" s="281"/>
      <c r="B42" s="280"/>
      <c r="C42" s="30" t="s">
        <v>1515</v>
      </c>
      <c r="D42" s="23" t="s">
        <v>1033</v>
      </c>
      <c r="E42" s="23">
        <v>100006169</v>
      </c>
      <c r="F42" s="26">
        <v>1940</v>
      </c>
      <c r="G42" s="38">
        <f t="shared" si="1"/>
        <v>1940</v>
      </c>
      <c r="H42" s="117"/>
      <c r="I42" s="150">
        <f t="shared" si="0"/>
        <v>0</v>
      </c>
    </row>
    <row r="43" spans="1:9" ht="30" customHeight="1" thickBot="1" x14ac:dyDescent="0.35">
      <c r="A43" s="281"/>
      <c r="B43" s="280"/>
      <c r="C43" s="30" t="s">
        <v>1516</v>
      </c>
      <c r="D43" s="23" t="s">
        <v>1034</v>
      </c>
      <c r="E43" s="23">
        <v>100034137</v>
      </c>
      <c r="F43" s="26">
        <v>2023</v>
      </c>
      <c r="G43" s="38">
        <f t="shared" si="1"/>
        <v>2023</v>
      </c>
      <c r="H43" s="117"/>
      <c r="I43" s="150">
        <f t="shared" si="0"/>
        <v>0</v>
      </c>
    </row>
    <row r="44" spans="1:9" ht="30" customHeight="1" thickBot="1" x14ac:dyDescent="0.35">
      <c r="A44" s="281"/>
      <c r="B44" s="280"/>
      <c r="C44" s="30" t="s">
        <v>1517</v>
      </c>
      <c r="D44" s="23" t="s">
        <v>1035</v>
      </c>
      <c r="E44" s="23">
        <v>100006170</v>
      </c>
      <c r="F44" s="26">
        <v>1940</v>
      </c>
      <c r="G44" s="38">
        <f t="shared" si="1"/>
        <v>1940</v>
      </c>
      <c r="H44" s="117"/>
      <c r="I44" s="150">
        <f t="shared" si="0"/>
        <v>0</v>
      </c>
    </row>
    <row r="45" spans="1:9" ht="30" customHeight="1" thickBot="1" x14ac:dyDescent="0.35">
      <c r="A45" s="281"/>
      <c r="B45" s="280"/>
      <c r="C45" s="30" t="s">
        <v>1518</v>
      </c>
      <c r="D45" s="23" t="s">
        <v>1036</v>
      </c>
      <c r="E45" s="23">
        <v>100006171</v>
      </c>
      <c r="F45" s="26">
        <v>1940</v>
      </c>
      <c r="G45" s="38">
        <f t="shared" si="1"/>
        <v>1940</v>
      </c>
      <c r="H45" s="117"/>
      <c r="I45" s="150">
        <f t="shared" si="0"/>
        <v>0</v>
      </c>
    </row>
    <row r="46" spans="1:9" ht="30" customHeight="1" thickBot="1" x14ac:dyDescent="0.35">
      <c r="A46" s="281"/>
      <c r="B46" s="280"/>
      <c r="C46" s="30" t="s">
        <v>1519</v>
      </c>
      <c r="D46" s="23" t="s">
        <v>1037</v>
      </c>
      <c r="E46" s="23">
        <v>100006172</v>
      </c>
      <c r="F46" s="26">
        <v>2023</v>
      </c>
      <c r="G46" s="38">
        <f t="shared" si="1"/>
        <v>2023</v>
      </c>
      <c r="H46" s="117"/>
      <c r="I46" s="150">
        <f t="shared" si="0"/>
        <v>0</v>
      </c>
    </row>
    <row r="47" spans="1:9" ht="30" customHeight="1" thickBot="1" x14ac:dyDescent="0.35">
      <c r="A47" s="281"/>
      <c r="B47" s="280"/>
      <c r="C47" s="30" t="s">
        <v>1520</v>
      </c>
      <c r="D47" s="23" t="s">
        <v>1038</v>
      </c>
      <c r="E47" s="23">
        <v>100006173</v>
      </c>
      <c r="F47" s="26">
        <v>1940</v>
      </c>
      <c r="G47" s="38">
        <f t="shared" si="1"/>
        <v>1940</v>
      </c>
      <c r="H47" s="117"/>
      <c r="I47" s="150">
        <f t="shared" si="0"/>
        <v>0</v>
      </c>
    </row>
    <row r="48" spans="1:9" ht="30" customHeight="1" thickBot="1" x14ac:dyDescent="0.35">
      <c r="A48" s="281"/>
      <c r="B48" s="280"/>
      <c r="C48" s="30" t="s">
        <v>1521</v>
      </c>
      <c r="D48" s="23" t="s">
        <v>1039</v>
      </c>
      <c r="E48" s="23">
        <v>100006174</v>
      </c>
      <c r="F48" s="26">
        <v>2048</v>
      </c>
      <c r="G48" s="38">
        <f t="shared" si="1"/>
        <v>2048</v>
      </c>
      <c r="H48" s="117"/>
      <c r="I48" s="150">
        <f t="shared" si="0"/>
        <v>0</v>
      </c>
    </row>
    <row r="49" spans="1:9" ht="30" customHeight="1" thickBot="1" x14ac:dyDescent="0.35">
      <c r="A49" s="281"/>
      <c r="B49" s="280"/>
      <c r="C49" s="30" t="s">
        <v>1522</v>
      </c>
      <c r="D49" s="23" t="s">
        <v>1040</v>
      </c>
      <c r="E49" s="23">
        <v>100014939</v>
      </c>
      <c r="F49" s="26">
        <v>2023</v>
      </c>
      <c r="G49" s="38">
        <f t="shared" si="1"/>
        <v>2023</v>
      </c>
      <c r="H49" s="117"/>
      <c r="I49" s="150">
        <f t="shared" si="0"/>
        <v>0</v>
      </c>
    </row>
    <row r="50" spans="1:9" ht="6" customHeight="1" thickBot="1" x14ac:dyDescent="0.35">
      <c r="A50" s="279"/>
      <c r="B50" s="279"/>
      <c r="C50" s="279"/>
      <c r="D50" s="279"/>
      <c r="E50" s="279"/>
      <c r="F50" s="279"/>
      <c r="G50" s="279"/>
      <c r="H50" s="279"/>
      <c r="I50" s="279"/>
    </row>
    <row r="51" spans="1:9" ht="30" customHeight="1" thickBot="1" x14ac:dyDescent="0.35">
      <c r="A51" s="277"/>
      <c r="B51" s="280" t="s">
        <v>439</v>
      </c>
      <c r="C51" s="30" t="s">
        <v>1523</v>
      </c>
      <c r="D51" s="23" t="s">
        <v>1041</v>
      </c>
      <c r="E51" s="23" t="s">
        <v>450</v>
      </c>
      <c r="F51" s="26">
        <v>543</v>
      </c>
      <c r="G51" s="38">
        <f>F51*(1-$G$4)</f>
        <v>543</v>
      </c>
      <c r="H51" s="117"/>
      <c r="I51" s="150">
        <f t="shared" si="0"/>
        <v>0</v>
      </c>
    </row>
    <row r="52" spans="1:9" ht="30" customHeight="1" thickBot="1" x14ac:dyDescent="0.35">
      <c r="A52" s="277"/>
      <c r="B52" s="280"/>
      <c r="C52" s="30" t="s">
        <v>1524</v>
      </c>
      <c r="D52" s="23" t="s">
        <v>1042</v>
      </c>
      <c r="E52" s="23" t="s">
        <v>451</v>
      </c>
      <c r="F52" s="26">
        <v>672</v>
      </c>
      <c r="G52" s="38">
        <f>F52*(1-$G$4)</f>
        <v>672</v>
      </c>
      <c r="H52" s="117"/>
      <c r="I52" s="150">
        <f t="shared" si="0"/>
        <v>0</v>
      </c>
    </row>
    <row r="53" spans="1:9" ht="30" customHeight="1" thickBot="1" x14ac:dyDescent="0.35">
      <c r="A53" s="277"/>
      <c r="B53" s="280"/>
      <c r="C53" s="30" t="s">
        <v>1525</v>
      </c>
      <c r="D53" s="23" t="s">
        <v>1043</v>
      </c>
      <c r="E53" s="23" t="s">
        <v>452</v>
      </c>
      <c r="F53" s="26">
        <v>1186</v>
      </c>
      <c r="G53" s="38">
        <f>F53*(1-$G$4)</f>
        <v>1186</v>
      </c>
      <c r="H53" s="117"/>
      <c r="I53" s="150">
        <f t="shared" si="0"/>
        <v>0</v>
      </c>
    </row>
    <row r="54" spans="1:9" ht="30" customHeight="1" thickBot="1" x14ac:dyDescent="0.35">
      <c r="A54" s="277"/>
      <c r="B54" s="280"/>
      <c r="C54" s="30" t="s">
        <v>1526</v>
      </c>
      <c r="D54" s="23" t="s">
        <v>1044</v>
      </c>
      <c r="E54" s="23" t="s">
        <v>453</v>
      </c>
      <c r="F54" s="26">
        <v>2803</v>
      </c>
      <c r="G54" s="38">
        <f>F54*(1-$G$4)</f>
        <v>2803</v>
      </c>
      <c r="H54" s="117"/>
      <c r="I54" s="150">
        <f t="shared" si="0"/>
        <v>0</v>
      </c>
    </row>
    <row r="55" spans="1:9" ht="6" customHeight="1" thickBot="1" x14ac:dyDescent="0.35">
      <c r="A55" s="279"/>
      <c r="B55" s="279"/>
      <c r="C55" s="279"/>
      <c r="D55" s="279"/>
      <c r="E55" s="279"/>
      <c r="F55" s="279"/>
      <c r="G55" s="279"/>
      <c r="H55" s="279"/>
      <c r="I55" s="279"/>
    </row>
    <row r="56" spans="1:9" ht="30" customHeight="1" thickBot="1" x14ac:dyDescent="0.35">
      <c r="A56" s="277"/>
      <c r="B56" s="280" t="s">
        <v>454</v>
      </c>
      <c r="C56" s="30" t="s">
        <v>1527</v>
      </c>
      <c r="D56" s="23" t="s">
        <v>1045</v>
      </c>
      <c r="E56" s="23" t="s">
        <v>460</v>
      </c>
      <c r="F56" s="26">
        <v>481</v>
      </c>
      <c r="G56" s="38">
        <f t="shared" ref="G56:G61" si="2">F56*(1-$G$4)</f>
        <v>481</v>
      </c>
      <c r="H56" s="117"/>
      <c r="I56" s="150">
        <f t="shared" si="0"/>
        <v>0</v>
      </c>
    </row>
    <row r="57" spans="1:9" ht="30" customHeight="1" thickBot="1" x14ac:dyDescent="0.35">
      <c r="A57" s="277"/>
      <c r="B57" s="280"/>
      <c r="C57" s="30" t="s">
        <v>1528</v>
      </c>
      <c r="D57" s="23" t="s">
        <v>1046</v>
      </c>
      <c r="E57" s="23" t="s">
        <v>461</v>
      </c>
      <c r="F57" s="26">
        <v>600</v>
      </c>
      <c r="G57" s="38">
        <f t="shared" si="2"/>
        <v>600</v>
      </c>
      <c r="H57" s="117"/>
      <c r="I57" s="150">
        <f t="shared" si="0"/>
        <v>0</v>
      </c>
    </row>
    <row r="58" spans="1:9" ht="30" customHeight="1" thickBot="1" x14ac:dyDescent="0.35">
      <c r="A58" s="277"/>
      <c r="B58" s="280"/>
      <c r="C58" s="30" t="s">
        <v>1529</v>
      </c>
      <c r="D58" s="23" t="s">
        <v>1047</v>
      </c>
      <c r="E58" s="23" t="s">
        <v>462</v>
      </c>
      <c r="F58" s="26">
        <v>574</v>
      </c>
      <c r="G58" s="38">
        <f t="shared" si="2"/>
        <v>574</v>
      </c>
      <c r="H58" s="117"/>
      <c r="I58" s="150">
        <f t="shared" si="0"/>
        <v>0</v>
      </c>
    </row>
    <row r="59" spans="1:9" ht="30" customHeight="1" thickBot="1" x14ac:dyDescent="0.35">
      <c r="A59" s="277"/>
      <c r="B59" s="280"/>
      <c r="C59" s="30" t="s">
        <v>1530</v>
      </c>
      <c r="D59" s="23" t="s">
        <v>1048</v>
      </c>
      <c r="E59" s="23" t="s">
        <v>463</v>
      </c>
      <c r="F59" s="26">
        <v>720</v>
      </c>
      <c r="G59" s="38">
        <f t="shared" si="2"/>
        <v>720</v>
      </c>
      <c r="H59" s="117"/>
      <c r="I59" s="150">
        <f t="shared" si="0"/>
        <v>0</v>
      </c>
    </row>
    <row r="60" spans="1:9" ht="30" customHeight="1" thickBot="1" x14ac:dyDescent="0.35">
      <c r="A60" s="277"/>
      <c r="B60" s="280"/>
      <c r="C60" s="30" t="s">
        <v>1531</v>
      </c>
      <c r="D60" s="23" t="s">
        <v>1049</v>
      </c>
      <c r="E60" s="23" t="s">
        <v>464</v>
      </c>
      <c r="F60" s="26">
        <v>808</v>
      </c>
      <c r="G60" s="38">
        <f t="shared" si="2"/>
        <v>808</v>
      </c>
      <c r="H60" s="117"/>
      <c r="I60" s="150">
        <f t="shared" si="0"/>
        <v>0</v>
      </c>
    </row>
    <row r="61" spans="1:9" ht="30" customHeight="1" thickBot="1" x14ac:dyDescent="0.35">
      <c r="A61" s="277"/>
      <c r="B61" s="280"/>
      <c r="C61" s="30" t="s">
        <v>1532</v>
      </c>
      <c r="D61" s="23" t="s">
        <v>1050</v>
      </c>
      <c r="E61" s="23">
        <v>100000152</v>
      </c>
      <c r="F61" s="26">
        <v>1597</v>
      </c>
      <c r="G61" s="38">
        <f t="shared" si="2"/>
        <v>1597</v>
      </c>
      <c r="H61" s="117"/>
      <c r="I61" s="150">
        <f t="shared" si="0"/>
        <v>0</v>
      </c>
    </row>
    <row r="62" spans="1:9" ht="6" customHeight="1" thickBot="1" x14ac:dyDescent="0.35">
      <c r="A62" s="279"/>
      <c r="B62" s="279"/>
      <c r="C62" s="279"/>
      <c r="D62" s="279"/>
      <c r="E62" s="279"/>
      <c r="F62" s="279"/>
      <c r="G62" s="279"/>
      <c r="H62" s="279"/>
      <c r="I62" s="279"/>
    </row>
    <row r="63" spans="1:9" ht="30" customHeight="1" thickBot="1" x14ac:dyDescent="0.35">
      <c r="A63" s="277"/>
      <c r="B63" s="280" t="s">
        <v>455</v>
      </c>
      <c r="C63" s="30" t="s">
        <v>1527</v>
      </c>
      <c r="D63" s="23" t="s">
        <v>1051</v>
      </c>
      <c r="E63" s="23">
        <v>100001766</v>
      </c>
      <c r="F63" s="26">
        <v>504</v>
      </c>
      <c r="G63" s="38">
        <f t="shared" ref="G63:G70" si="3">F63*(1-$G$4)</f>
        <v>504</v>
      </c>
      <c r="H63" s="117"/>
      <c r="I63" s="150">
        <f t="shared" si="0"/>
        <v>0</v>
      </c>
    </row>
    <row r="64" spans="1:9" ht="30" customHeight="1" thickBot="1" x14ac:dyDescent="0.35">
      <c r="A64" s="277"/>
      <c r="B64" s="280"/>
      <c r="C64" s="30" t="s">
        <v>1528</v>
      </c>
      <c r="D64" s="23" t="s">
        <v>1052</v>
      </c>
      <c r="E64" s="23">
        <v>100001295</v>
      </c>
      <c r="F64" s="26">
        <v>809</v>
      </c>
      <c r="G64" s="38">
        <f t="shared" si="3"/>
        <v>809</v>
      </c>
      <c r="H64" s="117"/>
      <c r="I64" s="150">
        <f t="shared" si="0"/>
        <v>0</v>
      </c>
    </row>
    <row r="65" spans="1:9" ht="30" customHeight="1" thickBot="1" x14ac:dyDescent="0.35">
      <c r="A65" s="277"/>
      <c r="B65" s="280"/>
      <c r="C65" s="30" t="s">
        <v>1529</v>
      </c>
      <c r="D65" s="23" t="s">
        <v>1053</v>
      </c>
      <c r="E65" s="23" t="s">
        <v>465</v>
      </c>
      <c r="F65" s="26">
        <v>608</v>
      </c>
      <c r="G65" s="38">
        <f t="shared" si="3"/>
        <v>608</v>
      </c>
      <c r="H65" s="117"/>
      <c r="I65" s="150">
        <f t="shared" si="0"/>
        <v>0</v>
      </c>
    </row>
    <row r="66" spans="1:9" ht="30" customHeight="1" thickBot="1" x14ac:dyDescent="0.35">
      <c r="A66" s="277"/>
      <c r="B66" s="280"/>
      <c r="C66" s="30" t="s">
        <v>1530</v>
      </c>
      <c r="D66" s="23" t="s">
        <v>1054</v>
      </c>
      <c r="E66" s="23" t="s">
        <v>466</v>
      </c>
      <c r="F66" s="26">
        <v>768</v>
      </c>
      <c r="G66" s="38">
        <f t="shared" si="3"/>
        <v>768</v>
      </c>
      <c r="H66" s="117"/>
      <c r="I66" s="150">
        <f t="shared" si="0"/>
        <v>0</v>
      </c>
    </row>
    <row r="67" spans="1:9" ht="30" customHeight="1" thickBot="1" x14ac:dyDescent="0.35">
      <c r="A67" s="277"/>
      <c r="B67" s="280"/>
      <c r="C67" s="30" t="s">
        <v>1533</v>
      </c>
      <c r="D67" s="23" t="s">
        <v>1055</v>
      </c>
      <c r="E67" s="23">
        <v>100000156</v>
      </c>
      <c r="F67" s="26">
        <v>1222</v>
      </c>
      <c r="G67" s="38">
        <f t="shared" si="3"/>
        <v>1222</v>
      </c>
      <c r="H67" s="117"/>
      <c r="I67" s="150">
        <f t="shared" si="0"/>
        <v>0</v>
      </c>
    </row>
    <row r="68" spans="1:9" ht="30" customHeight="1" thickBot="1" x14ac:dyDescent="0.35">
      <c r="A68" s="277"/>
      <c r="B68" s="280"/>
      <c r="C68" s="30" t="s">
        <v>1534</v>
      </c>
      <c r="D68" s="23" t="s">
        <v>1056</v>
      </c>
      <c r="E68" s="23">
        <v>100027596</v>
      </c>
      <c r="F68" s="26">
        <v>798</v>
      </c>
      <c r="G68" s="38">
        <f t="shared" si="3"/>
        <v>798</v>
      </c>
      <c r="H68" s="117"/>
      <c r="I68" s="150">
        <f t="shared" si="0"/>
        <v>0</v>
      </c>
    </row>
    <row r="69" spans="1:9" ht="30" customHeight="1" thickBot="1" x14ac:dyDescent="0.35">
      <c r="A69" s="277"/>
      <c r="B69" s="280"/>
      <c r="C69" s="30" t="s">
        <v>1531</v>
      </c>
      <c r="D69" s="23" t="s">
        <v>1057</v>
      </c>
      <c r="E69" s="23" t="s">
        <v>467</v>
      </c>
      <c r="F69" s="26">
        <v>848</v>
      </c>
      <c r="G69" s="38">
        <f t="shared" si="3"/>
        <v>848</v>
      </c>
      <c r="H69" s="117"/>
      <c r="I69" s="150">
        <f t="shared" si="0"/>
        <v>0</v>
      </c>
    </row>
    <row r="70" spans="1:9" ht="30" customHeight="1" thickBot="1" x14ac:dyDescent="0.35">
      <c r="A70" s="277"/>
      <c r="B70" s="280"/>
      <c r="C70" s="30" t="s">
        <v>1532</v>
      </c>
      <c r="D70" s="23" t="s">
        <v>1058</v>
      </c>
      <c r="E70" s="23">
        <v>100000157</v>
      </c>
      <c r="F70" s="26">
        <v>1706</v>
      </c>
      <c r="G70" s="38">
        <f t="shared" si="3"/>
        <v>1706</v>
      </c>
      <c r="H70" s="117"/>
      <c r="I70" s="150">
        <f t="shared" si="0"/>
        <v>0</v>
      </c>
    </row>
    <row r="71" spans="1:9" ht="6" customHeight="1" thickBot="1" x14ac:dyDescent="0.35">
      <c r="A71" s="279"/>
      <c r="B71" s="279"/>
      <c r="C71" s="279"/>
      <c r="D71" s="279"/>
      <c r="E71" s="279"/>
      <c r="F71" s="279"/>
      <c r="G71" s="279"/>
      <c r="H71" s="279"/>
      <c r="I71" s="279"/>
    </row>
    <row r="72" spans="1:9" ht="30" customHeight="1" thickBot="1" x14ac:dyDescent="0.35">
      <c r="A72" s="277"/>
      <c r="B72" s="280" t="s">
        <v>456</v>
      </c>
      <c r="C72" s="30" t="s">
        <v>1527</v>
      </c>
      <c r="D72" s="23" t="s">
        <v>1059</v>
      </c>
      <c r="E72" s="23">
        <v>100000810</v>
      </c>
      <c r="F72" s="26">
        <v>435</v>
      </c>
      <c r="G72" s="38">
        <f t="shared" ref="G72:G79" si="4">F72*(1-$G$4)</f>
        <v>435</v>
      </c>
      <c r="H72" s="117"/>
      <c r="I72" s="150">
        <f t="shared" si="0"/>
        <v>0</v>
      </c>
    </row>
    <row r="73" spans="1:9" ht="30" customHeight="1" thickBot="1" x14ac:dyDescent="0.35">
      <c r="A73" s="277"/>
      <c r="B73" s="280"/>
      <c r="C73" s="30" t="s">
        <v>1528</v>
      </c>
      <c r="D73" s="23" t="s">
        <v>1060</v>
      </c>
      <c r="E73" s="23">
        <v>100000811</v>
      </c>
      <c r="F73" s="26">
        <v>481</v>
      </c>
      <c r="G73" s="38">
        <f t="shared" si="4"/>
        <v>481</v>
      </c>
      <c r="H73" s="117"/>
      <c r="I73" s="150">
        <f t="shared" si="0"/>
        <v>0</v>
      </c>
    </row>
    <row r="74" spans="1:9" ht="30" customHeight="1" thickBot="1" x14ac:dyDescent="0.35">
      <c r="A74" s="277"/>
      <c r="B74" s="280"/>
      <c r="C74" s="30" t="s">
        <v>1529</v>
      </c>
      <c r="D74" s="23" t="s">
        <v>1061</v>
      </c>
      <c r="E74" s="23">
        <v>100000812</v>
      </c>
      <c r="F74" s="26">
        <v>511</v>
      </c>
      <c r="G74" s="38">
        <f t="shared" si="4"/>
        <v>511</v>
      </c>
      <c r="H74" s="117"/>
      <c r="I74" s="150">
        <f t="shared" si="0"/>
        <v>0</v>
      </c>
    </row>
    <row r="75" spans="1:9" ht="30" customHeight="1" thickBot="1" x14ac:dyDescent="0.35">
      <c r="A75" s="277"/>
      <c r="B75" s="280"/>
      <c r="C75" s="30" t="s">
        <v>1530</v>
      </c>
      <c r="D75" s="23" t="s">
        <v>1062</v>
      </c>
      <c r="E75" s="23">
        <v>100000813</v>
      </c>
      <c r="F75" s="26">
        <v>646</v>
      </c>
      <c r="G75" s="38">
        <f t="shared" si="4"/>
        <v>646</v>
      </c>
      <c r="H75" s="117"/>
      <c r="I75" s="150">
        <f t="shared" si="0"/>
        <v>0</v>
      </c>
    </row>
    <row r="76" spans="1:9" ht="30" customHeight="1" thickBot="1" x14ac:dyDescent="0.35">
      <c r="A76" s="277"/>
      <c r="B76" s="280"/>
      <c r="C76" s="30" t="s">
        <v>1533</v>
      </c>
      <c r="D76" s="23" t="s">
        <v>1063</v>
      </c>
      <c r="E76" s="23">
        <v>100000154</v>
      </c>
      <c r="F76" s="26">
        <v>1117</v>
      </c>
      <c r="G76" s="38">
        <f t="shared" si="4"/>
        <v>1117</v>
      </c>
      <c r="H76" s="117"/>
      <c r="I76" s="150">
        <f t="shared" si="0"/>
        <v>0</v>
      </c>
    </row>
    <row r="77" spans="1:9" ht="30" customHeight="1" thickBot="1" x14ac:dyDescent="0.35">
      <c r="A77" s="277"/>
      <c r="B77" s="280"/>
      <c r="C77" s="30" t="s">
        <v>1534</v>
      </c>
      <c r="D77" s="23" t="s">
        <v>1064</v>
      </c>
      <c r="E77" s="23">
        <v>100019254</v>
      </c>
      <c r="F77" s="26">
        <v>696</v>
      </c>
      <c r="G77" s="38">
        <f t="shared" si="4"/>
        <v>696</v>
      </c>
      <c r="H77" s="117"/>
      <c r="I77" s="150">
        <f t="shared" si="0"/>
        <v>0</v>
      </c>
    </row>
    <row r="78" spans="1:9" ht="30" customHeight="1" thickBot="1" x14ac:dyDescent="0.35">
      <c r="A78" s="277"/>
      <c r="B78" s="280"/>
      <c r="C78" s="30" t="s">
        <v>1531</v>
      </c>
      <c r="D78" s="23" t="s">
        <v>1065</v>
      </c>
      <c r="E78" s="23" t="s">
        <v>468</v>
      </c>
      <c r="F78" s="26">
        <v>732</v>
      </c>
      <c r="G78" s="38">
        <f t="shared" si="4"/>
        <v>732</v>
      </c>
      <c r="H78" s="117"/>
      <c r="I78" s="150">
        <f t="shared" si="0"/>
        <v>0</v>
      </c>
    </row>
    <row r="79" spans="1:9" ht="30" customHeight="1" thickBot="1" x14ac:dyDescent="0.35">
      <c r="A79" s="277"/>
      <c r="B79" s="280"/>
      <c r="C79" s="30" t="s">
        <v>1532</v>
      </c>
      <c r="D79" s="23" t="s">
        <v>1066</v>
      </c>
      <c r="E79" s="23">
        <v>100000153</v>
      </c>
      <c r="F79" s="26">
        <v>1556</v>
      </c>
      <c r="G79" s="38">
        <f t="shared" si="4"/>
        <v>1556</v>
      </c>
      <c r="H79" s="117"/>
      <c r="I79" s="150">
        <f t="shared" si="0"/>
        <v>0</v>
      </c>
    </row>
    <row r="80" spans="1:9" ht="6" customHeight="1" thickBot="1" x14ac:dyDescent="0.35">
      <c r="A80" s="279"/>
      <c r="B80" s="279"/>
      <c r="C80" s="279"/>
      <c r="D80" s="279"/>
      <c r="E80" s="279"/>
      <c r="F80" s="279"/>
      <c r="G80" s="279"/>
      <c r="H80" s="279"/>
      <c r="I80" s="279"/>
    </row>
    <row r="81" spans="1:9" ht="45" customHeight="1" thickBot="1" x14ac:dyDescent="0.35">
      <c r="A81" s="277"/>
      <c r="B81" s="280" t="s">
        <v>457</v>
      </c>
      <c r="C81" s="30" t="s">
        <v>1535</v>
      </c>
      <c r="D81" s="23" t="s">
        <v>1067</v>
      </c>
      <c r="E81" s="23">
        <v>100001112</v>
      </c>
      <c r="F81" s="26">
        <v>912</v>
      </c>
      <c r="G81" s="38">
        <f>F81*(1-$G$4)</f>
        <v>912</v>
      </c>
      <c r="H81" s="117"/>
      <c r="I81" s="150">
        <f t="shared" ref="I81:I128" si="5">G81*H81</f>
        <v>0</v>
      </c>
    </row>
    <row r="82" spans="1:9" ht="45" customHeight="1" thickBot="1" x14ac:dyDescent="0.35">
      <c r="A82" s="277"/>
      <c r="B82" s="280"/>
      <c r="C82" s="30" t="s">
        <v>1536</v>
      </c>
      <c r="D82" s="23" t="s">
        <v>1068</v>
      </c>
      <c r="E82" s="23">
        <v>100001003</v>
      </c>
      <c r="F82" s="26">
        <v>1041</v>
      </c>
      <c r="G82" s="38">
        <f>F82*(1-$G$4)</f>
        <v>1041</v>
      </c>
      <c r="H82" s="117"/>
      <c r="I82" s="150">
        <f t="shared" si="5"/>
        <v>0</v>
      </c>
    </row>
    <row r="83" spans="1:9" ht="6" customHeight="1" thickBot="1" x14ac:dyDescent="0.35">
      <c r="A83" s="279"/>
      <c r="B83" s="279"/>
      <c r="C83" s="279"/>
      <c r="D83" s="279"/>
      <c r="E83" s="279"/>
      <c r="F83" s="279"/>
      <c r="G83" s="279"/>
      <c r="H83" s="279"/>
      <c r="I83" s="279"/>
    </row>
    <row r="84" spans="1:9" ht="90" customHeight="1" thickBot="1" x14ac:dyDescent="0.35">
      <c r="A84" s="24"/>
      <c r="B84" s="22" t="s">
        <v>458</v>
      </c>
      <c r="C84" s="30" t="s">
        <v>1537</v>
      </c>
      <c r="D84" s="23" t="s">
        <v>1069</v>
      </c>
      <c r="E84" s="23" t="s">
        <v>469</v>
      </c>
      <c r="F84" s="26">
        <v>644</v>
      </c>
      <c r="G84" s="38">
        <f>F84*(1-$G$4)</f>
        <v>644</v>
      </c>
      <c r="H84" s="117"/>
      <c r="I84" s="150">
        <f t="shared" si="5"/>
        <v>0</v>
      </c>
    </row>
    <row r="85" spans="1:9" ht="6" customHeight="1" thickBot="1" x14ac:dyDescent="0.35">
      <c r="A85" s="279"/>
      <c r="B85" s="279"/>
      <c r="C85" s="279"/>
      <c r="D85" s="279"/>
      <c r="E85" s="279"/>
      <c r="F85" s="279"/>
      <c r="G85" s="279"/>
      <c r="H85" s="279"/>
      <c r="I85" s="279"/>
    </row>
    <row r="86" spans="1:9" ht="90" customHeight="1" thickBot="1" x14ac:dyDescent="0.35">
      <c r="A86" s="24"/>
      <c r="B86" s="22" t="s">
        <v>459</v>
      </c>
      <c r="C86" s="30">
        <v>16</v>
      </c>
      <c r="D86" s="23" t="s">
        <v>1070</v>
      </c>
      <c r="E86" s="23">
        <v>100019244</v>
      </c>
      <c r="F86" s="26">
        <v>231</v>
      </c>
      <c r="G86" s="38">
        <f>F86*(1-$G$4)</f>
        <v>231</v>
      </c>
      <c r="H86" s="117"/>
      <c r="I86" s="150">
        <f t="shared" si="5"/>
        <v>0</v>
      </c>
    </row>
    <row r="87" spans="1:9" ht="6" customHeight="1" thickBot="1" x14ac:dyDescent="0.35">
      <c r="A87" s="279"/>
      <c r="B87" s="279"/>
      <c r="C87" s="279"/>
      <c r="D87" s="279"/>
      <c r="E87" s="279"/>
      <c r="F87" s="279"/>
      <c r="G87" s="279"/>
      <c r="H87" s="279"/>
      <c r="I87" s="279"/>
    </row>
    <row r="88" spans="1:9" ht="30" customHeight="1" thickBot="1" x14ac:dyDescent="0.35">
      <c r="A88" s="277"/>
      <c r="B88" s="280" t="s">
        <v>470</v>
      </c>
      <c r="C88" s="30" t="s">
        <v>1538</v>
      </c>
      <c r="D88" s="23" t="s">
        <v>1071</v>
      </c>
      <c r="E88" s="23">
        <v>100003068</v>
      </c>
      <c r="F88" s="26">
        <v>602</v>
      </c>
      <c r="G88" s="38">
        <f>F88*(1-$G$4)</f>
        <v>602</v>
      </c>
      <c r="H88" s="117"/>
      <c r="I88" s="150">
        <f t="shared" si="5"/>
        <v>0</v>
      </c>
    </row>
    <row r="89" spans="1:9" ht="30" customHeight="1" thickBot="1" x14ac:dyDescent="0.35">
      <c r="A89" s="277"/>
      <c r="B89" s="280"/>
      <c r="C89" s="30" t="s">
        <v>1539</v>
      </c>
      <c r="D89" s="23" t="s">
        <v>1072</v>
      </c>
      <c r="E89" s="23" t="s">
        <v>479</v>
      </c>
      <c r="F89" s="26">
        <v>602</v>
      </c>
      <c r="G89" s="38">
        <f>F89*(1-$G$4)</f>
        <v>602</v>
      </c>
      <c r="H89" s="117"/>
      <c r="I89" s="150">
        <f t="shared" si="5"/>
        <v>0</v>
      </c>
    </row>
    <row r="90" spans="1:9" ht="30" customHeight="1" thickBot="1" x14ac:dyDescent="0.35">
      <c r="A90" s="277"/>
      <c r="B90" s="280"/>
      <c r="C90" s="30" t="s">
        <v>1540</v>
      </c>
      <c r="D90" s="23" t="s">
        <v>1073</v>
      </c>
      <c r="E90" s="23">
        <v>100002758</v>
      </c>
      <c r="F90" s="26">
        <v>602</v>
      </c>
      <c r="G90" s="38">
        <f>F90*(1-$G$4)</f>
        <v>602</v>
      </c>
      <c r="H90" s="117"/>
      <c r="I90" s="150">
        <f t="shared" si="5"/>
        <v>0</v>
      </c>
    </row>
    <row r="91" spans="1:9" ht="6" customHeight="1" thickBot="1" x14ac:dyDescent="0.35">
      <c r="A91" s="279"/>
      <c r="B91" s="279"/>
      <c r="C91" s="279"/>
      <c r="D91" s="279"/>
      <c r="E91" s="279"/>
      <c r="F91" s="279"/>
      <c r="G91" s="279"/>
      <c r="H91" s="279"/>
      <c r="I91" s="279"/>
    </row>
    <row r="92" spans="1:9" ht="90" customHeight="1" thickBot="1" x14ac:dyDescent="0.35">
      <c r="A92" s="24"/>
      <c r="B92" s="22" t="s">
        <v>471</v>
      </c>
      <c r="C92" s="30" t="s">
        <v>1541</v>
      </c>
      <c r="D92" s="23" t="s">
        <v>1074</v>
      </c>
      <c r="E92" s="23">
        <v>100000008</v>
      </c>
      <c r="F92" s="26">
        <v>644</v>
      </c>
      <c r="G92" s="38">
        <f>F92*(1-$G$4)</f>
        <v>644</v>
      </c>
      <c r="H92" s="117"/>
      <c r="I92" s="150">
        <f t="shared" si="5"/>
        <v>0</v>
      </c>
    </row>
    <row r="93" spans="1:9" ht="6" customHeight="1" thickBot="1" x14ac:dyDescent="0.35">
      <c r="A93" s="279"/>
      <c r="B93" s="279"/>
      <c r="C93" s="279"/>
      <c r="D93" s="279"/>
      <c r="E93" s="279"/>
      <c r="F93" s="279"/>
      <c r="G93" s="279"/>
      <c r="H93" s="279"/>
      <c r="I93" s="279"/>
    </row>
    <row r="94" spans="1:9" ht="90" customHeight="1" thickBot="1" x14ac:dyDescent="0.35">
      <c r="A94" s="24"/>
      <c r="B94" s="22" t="s">
        <v>472</v>
      </c>
      <c r="C94" s="30" t="s">
        <v>1528</v>
      </c>
      <c r="D94" s="23" t="s">
        <v>1075</v>
      </c>
      <c r="E94" s="23">
        <v>100020303</v>
      </c>
      <c r="F94" s="26">
        <v>904</v>
      </c>
      <c r="G94" s="38">
        <f>F94*(1-$G$4)</f>
        <v>904</v>
      </c>
      <c r="H94" s="117"/>
      <c r="I94" s="150">
        <f t="shared" si="5"/>
        <v>0</v>
      </c>
    </row>
    <row r="95" spans="1:9" ht="6" customHeight="1" thickBot="1" x14ac:dyDescent="0.35">
      <c r="A95" s="279"/>
      <c r="B95" s="279"/>
      <c r="C95" s="279"/>
      <c r="D95" s="279"/>
      <c r="E95" s="279"/>
      <c r="F95" s="279"/>
      <c r="G95" s="279"/>
      <c r="H95" s="279"/>
      <c r="I95" s="279"/>
    </row>
    <row r="96" spans="1:9" ht="45" customHeight="1" thickBot="1" x14ac:dyDescent="0.35">
      <c r="A96" s="282"/>
      <c r="B96" s="22" t="s">
        <v>473</v>
      </c>
      <c r="C96" s="30" t="s">
        <v>1527</v>
      </c>
      <c r="D96" s="23" t="s">
        <v>1076</v>
      </c>
      <c r="E96" s="23">
        <v>100020300</v>
      </c>
      <c r="F96" s="26">
        <v>617</v>
      </c>
      <c r="G96" s="38">
        <f>F96*(1-$G$4)</f>
        <v>617</v>
      </c>
      <c r="H96" s="117"/>
      <c r="I96" s="150">
        <f t="shared" si="5"/>
        <v>0</v>
      </c>
    </row>
    <row r="97" spans="1:9" ht="45" customHeight="1" thickBot="1" x14ac:dyDescent="0.35">
      <c r="A97" s="283"/>
      <c r="B97" s="22" t="s">
        <v>1793</v>
      </c>
      <c r="C97" s="23" t="s">
        <v>18</v>
      </c>
      <c r="D97" s="23" t="s">
        <v>1792</v>
      </c>
      <c r="E97" s="23"/>
      <c r="F97" s="26">
        <v>877</v>
      </c>
      <c r="G97" s="38">
        <f>F97*(1-$G$4)</f>
        <v>877</v>
      </c>
      <c r="H97" s="117"/>
      <c r="I97" s="150">
        <f t="shared" ref="I97" si="6">G97*H97</f>
        <v>0</v>
      </c>
    </row>
    <row r="98" spans="1:9" ht="6" customHeight="1" thickBot="1" x14ac:dyDescent="0.35">
      <c r="A98" s="279"/>
      <c r="B98" s="279"/>
      <c r="C98" s="279"/>
      <c r="D98" s="279"/>
      <c r="E98" s="279"/>
      <c r="F98" s="279"/>
      <c r="G98" s="279"/>
      <c r="H98" s="279"/>
      <c r="I98" s="279"/>
    </row>
    <row r="99" spans="1:9" ht="90" customHeight="1" thickBot="1" x14ac:dyDescent="0.35">
      <c r="A99" s="24"/>
      <c r="B99" s="22" t="s">
        <v>474</v>
      </c>
      <c r="C99" s="30" t="s">
        <v>1527</v>
      </c>
      <c r="D99" s="23" t="s">
        <v>1077</v>
      </c>
      <c r="E99" s="23">
        <v>100020302</v>
      </c>
      <c r="F99" s="26">
        <v>758</v>
      </c>
      <c r="G99" s="38">
        <f>F99*(1-$G$4)</f>
        <v>758</v>
      </c>
      <c r="H99" s="117"/>
      <c r="I99" s="150">
        <f t="shared" si="5"/>
        <v>0</v>
      </c>
    </row>
    <row r="100" spans="1:9" ht="6" customHeight="1" thickBot="1" x14ac:dyDescent="0.35">
      <c r="A100" s="279"/>
      <c r="B100" s="279"/>
      <c r="C100" s="279"/>
      <c r="D100" s="279"/>
      <c r="E100" s="279"/>
      <c r="F100" s="279"/>
      <c r="G100" s="279"/>
      <c r="H100" s="279"/>
      <c r="I100" s="279"/>
    </row>
    <row r="101" spans="1:9" ht="30" customHeight="1" thickBot="1" x14ac:dyDescent="0.35">
      <c r="A101" s="277"/>
      <c r="B101" s="280" t="s">
        <v>475</v>
      </c>
      <c r="C101" s="30" t="s">
        <v>1542</v>
      </c>
      <c r="D101" s="23" t="s">
        <v>1078</v>
      </c>
      <c r="E101" s="23">
        <v>100002603</v>
      </c>
      <c r="F101" s="26">
        <v>2049</v>
      </c>
      <c r="G101" s="38">
        <f t="shared" ref="G101:G107" si="7">F101*(1-$G$4)</f>
        <v>2049</v>
      </c>
      <c r="H101" s="117"/>
      <c r="I101" s="150">
        <f t="shared" si="5"/>
        <v>0</v>
      </c>
    </row>
    <row r="102" spans="1:9" ht="30" customHeight="1" thickBot="1" x14ac:dyDescent="0.35">
      <c r="A102" s="277"/>
      <c r="B102" s="280"/>
      <c r="C102" s="30" t="s">
        <v>1543</v>
      </c>
      <c r="D102" s="23" t="s">
        <v>1079</v>
      </c>
      <c r="E102" s="23">
        <v>100002691</v>
      </c>
      <c r="F102" s="26">
        <v>2431</v>
      </c>
      <c r="G102" s="38">
        <f t="shared" si="7"/>
        <v>2431</v>
      </c>
      <c r="H102" s="117"/>
      <c r="I102" s="150">
        <f t="shared" si="5"/>
        <v>0</v>
      </c>
    </row>
    <row r="103" spans="1:9" ht="30" customHeight="1" thickBot="1" x14ac:dyDescent="0.35">
      <c r="A103" s="277"/>
      <c r="B103" s="280"/>
      <c r="C103" s="30" t="s">
        <v>1544</v>
      </c>
      <c r="D103" s="23" t="s">
        <v>1080</v>
      </c>
      <c r="E103" s="23">
        <v>100002692</v>
      </c>
      <c r="F103" s="26">
        <v>2431</v>
      </c>
      <c r="G103" s="38">
        <f t="shared" si="7"/>
        <v>2431</v>
      </c>
      <c r="H103" s="117"/>
      <c r="I103" s="150">
        <f t="shared" si="5"/>
        <v>0</v>
      </c>
    </row>
    <row r="104" spans="1:9" ht="30" customHeight="1" thickBot="1" x14ac:dyDescent="0.35">
      <c r="A104" s="277"/>
      <c r="B104" s="280"/>
      <c r="C104" s="30" t="s">
        <v>1545</v>
      </c>
      <c r="D104" s="23" t="s">
        <v>1081</v>
      </c>
      <c r="E104" s="23">
        <v>100003050</v>
      </c>
      <c r="F104" s="26">
        <v>2641</v>
      </c>
      <c r="G104" s="38">
        <f t="shared" si="7"/>
        <v>2641</v>
      </c>
      <c r="H104" s="117"/>
      <c r="I104" s="150">
        <f t="shared" si="5"/>
        <v>0</v>
      </c>
    </row>
    <row r="105" spans="1:9" ht="30" customHeight="1" thickBot="1" x14ac:dyDescent="0.35">
      <c r="A105" s="277"/>
      <c r="B105" s="280"/>
      <c r="C105" s="30" t="s">
        <v>1546</v>
      </c>
      <c r="D105" s="23" t="s">
        <v>1082</v>
      </c>
      <c r="E105" s="23">
        <v>100002693</v>
      </c>
      <c r="F105" s="26">
        <v>2687</v>
      </c>
      <c r="G105" s="38">
        <f t="shared" si="7"/>
        <v>2687</v>
      </c>
      <c r="H105" s="117"/>
      <c r="I105" s="150">
        <f t="shared" si="5"/>
        <v>0</v>
      </c>
    </row>
    <row r="106" spans="1:9" ht="30" customHeight="1" thickBot="1" x14ac:dyDescent="0.35">
      <c r="A106" s="277"/>
      <c r="B106" s="280"/>
      <c r="C106" s="30" t="s">
        <v>1547</v>
      </c>
      <c r="D106" s="23" t="s">
        <v>1083</v>
      </c>
      <c r="E106" s="23">
        <v>100002629</v>
      </c>
      <c r="F106" s="26">
        <v>2687</v>
      </c>
      <c r="G106" s="38">
        <f t="shared" si="7"/>
        <v>2687</v>
      </c>
      <c r="H106" s="117"/>
      <c r="I106" s="150">
        <f t="shared" si="5"/>
        <v>0</v>
      </c>
    </row>
    <row r="107" spans="1:9" ht="30" customHeight="1" thickBot="1" x14ac:dyDescent="0.35">
      <c r="A107" s="277"/>
      <c r="B107" s="280"/>
      <c r="C107" s="30" t="s">
        <v>1548</v>
      </c>
      <c r="D107" s="23" t="s">
        <v>1084</v>
      </c>
      <c r="E107" s="23">
        <v>100003072</v>
      </c>
      <c r="F107" s="26">
        <v>2800</v>
      </c>
      <c r="G107" s="38">
        <f t="shared" si="7"/>
        <v>2800</v>
      </c>
      <c r="H107" s="117"/>
      <c r="I107" s="150">
        <f t="shared" si="5"/>
        <v>0</v>
      </c>
    </row>
    <row r="108" spans="1:9" ht="6" customHeight="1" thickBot="1" x14ac:dyDescent="0.35">
      <c r="A108" s="279"/>
      <c r="B108" s="279"/>
      <c r="C108" s="279"/>
      <c r="D108" s="279"/>
      <c r="E108" s="279"/>
      <c r="F108" s="279"/>
      <c r="G108" s="279"/>
      <c r="H108" s="279"/>
      <c r="I108" s="279"/>
    </row>
    <row r="109" spans="1:9" ht="45" customHeight="1" thickBot="1" x14ac:dyDescent="0.35">
      <c r="A109" s="277"/>
      <c r="B109" s="280" t="s">
        <v>476</v>
      </c>
      <c r="C109" s="30" t="s">
        <v>1549</v>
      </c>
      <c r="D109" s="23" t="s">
        <v>1085</v>
      </c>
      <c r="E109" s="23">
        <v>100002602</v>
      </c>
      <c r="F109" s="26">
        <v>1968</v>
      </c>
      <c r="G109" s="38">
        <f>F109*(1-$G$4)</f>
        <v>1968</v>
      </c>
      <c r="H109" s="117"/>
      <c r="I109" s="150">
        <f t="shared" si="5"/>
        <v>0</v>
      </c>
    </row>
    <row r="110" spans="1:9" ht="45" customHeight="1" thickBot="1" x14ac:dyDescent="0.35">
      <c r="A110" s="277"/>
      <c r="B110" s="280"/>
      <c r="C110" s="30" t="s">
        <v>1550</v>
      </c>
      <c r="D110" s="23" t="s">
        <v>1086</v>
      </c>
      <c r="E110" s="23">
        <v>100003074</v>
      </c>
      <c r="F110" s="26">
        <v>2265</v>
      </c>
      <c r="G110" s="38">
        <f>F110*(1-$G$4)</f>
        <v>2265</v>
      </c>
      <c r="H110" s="117"/>
      <c r="I110" s="150">
        <f t="shared" si="5"/>
        <v>0</v>
      </c>
    </row>
    <row r="111" spans="1:9" ht="6" customHeight="1" thickBot="1" x14ac:dyDescent="0.35">
      <c r="A111" s="279"/>
      <c r="B111" s="279"/>
      <c r="C111" s="279"/>
      <c r="D111" s="279"/>
      <c r="E111" s="279"/>
      <c r="F111" s="279"/>
      <c r="G111" s="279"/>
      <c r="H111" s="279"/>
      <c r="I111" s="279"/>
    </row>
    <row r="112" spans="1:9" ht="90" customHeight="1" thickBot="1" x14ac:dyDescent="0.35">
      <c r="A112" s="24"/>
      <c r="B112" s="22" t="s">
        <v>477</v>
      </c>
      <c r="C112" s="30" t="s">
        <v>1551</v>
      </c>
      <c r="D112" s="23" t="s">
        <v>1087</v>
      </c>
      <c r="E112" s="23">
        <v>100033508</v>
      </c>
      <c r="F112" s="26">
        <v>4330</v>
      </c>
      <c r="G112" s="38">
        <f>F112*(1-$G$4)</f>
        <v>4330</v>
      </c>
      <c r="H112" s="117"/>
      <c r="I112" s="150">
        <f t="shared" si="5"/>
        <v>0</v>
      </c>
    </row>
    <row r="113" spans="1:9" ht="6" customHeight="1" thickBot="1" x14ac:dyDescent="0.35">
      <c r="A113" s="26"/>
      <c r="B113" s="26"/>
      <c r="C113" s="26"/>
      <c r="D113" s="26"/>
      <c r="E113" s="26"/>
      <c r="F113" s="26"/>
      <c r="G113" s="26"/>
      <c r="H113" s="26"/>
      <c r="I113" s="26"/>
    </row>
    <row r="114" spans="1:9" ht="90" customHeight="1" thickBot="1" x14ac:dyDescent="0.35">
      <c r="A114" s="24"/>
      <c r="B114" s="22" t="s">
        <v>478</v>
      </c>
      <c r="C114" s="30" t="s">
        <v>1552</v>
      </c>
      <c r="D114" s="23" t="s">
        <v>1088</v>
      </c>
      <c r="E114" s="23">
        <v>100020285</v>
      </c>
      <c r="F114" s="26">
        <v>304</v>
      </c>
      <c r="G114" s="38">
        <f>F114*(1-$G$4)</f>
        <v>304</v>
      </c>
      <c r="H114" s="117"/>
      <c r="I114" s="150">
        <f t="shared" si="5"/>
        <v>0</v>
      </c>
    </row>
    <row r="115" spans="1:9" ht="6" customHeight="1" thickBot="1" x14ac:dyDescent="0.35">
      <c r="A115" s="279"/>
      <c r="B115" s="279"/>
      <c r="C115" s="279"/>
      <c r="D115" s="279"/>
      <c r="E115" s="279"/>
      <c r="F115" s="279"/>
      <c r="G115" s="279"/>
      <c r="H115" s="279"/>
      <c r="I115" s="279"/>
    </row>
    <row r="116" spans="1:9" ht="90" customHeight="1" thickBot="1" x14ac:dyDescent="0.35">
      <c r="A116" s="24"/>
      <c r="B116" s="22" t="s">
        <v>480</v>
      </c>
      <c r="C116" s="30" t="s">
        <v>1553</v>
      </c>
      <c r="D116" s="23" t="s">
        <v>1089</v>
      </c>
      <c r="E116" s="23">
        <v>100006439</v>
      </c>
      <c r="F116" s="26">
        <v>189</v>
      </c>
      <c r="G116" s="38">
        <f>F116*(1-$G$4)</f>
        <v>189</v>
      </c>
      <c r="H116" s="117"/>
      <c r="I116" s="150">
        <f t="shared" si="5"/>
        <v>0</v>
      </c>
    </row>
    <row r="117" spans="1:9" ht="6" customHeight="1" thickBot="1" x14ac:dyDescent="0.35">
      <c r="A117" s="279"/>
      <c r="B117" s="279"/>
      <c r="C117" s="279"/>
      <c r="D117" s="279"/>
      <c r="E117" s="279"/>
      <c r="F117" s="279"/>
      <c r="G117" s="279"/>
      <c r="H117" s="279"/>
      <c r="I117" s="279"/>
    </row>
    <row r="118" spans="1:9" ht="90" customHeight="1" thickBot="1" x14ac:dyDescent="0.35">
      <c r="A118" s="24"/>
      <c r="B118" s="22" t="s">
        <v>481</v>
      </c>
      <c r="C118" s="30" t="s">
        <v>41</v>
      </c>
      <c r="D118" s="23" t="s">
        <v>1090</v>
      </c>
      <c r="E118" s="23">
        <v>100034315</v>
      </c>
      <c r="F118" s="26">
        <v>139</v>
      </c>
      <c r="G118" s="38">
        <f>F118*(1-$G$4)</f>
        <v>139</v>
      </c>
      <c r="H118" s="117"/>
      <c r="I118" s="150">
        <f t="shared" si="5"/>
        <v>0</v>
      </c>
    </row>
    <row r="119" spans="1:9" ht="6" customHeight="1" thickBot="1" x14ac:dyDescent="0.35">
      <c r="A119" s="279"/>
      <c r="B119" s="279"/>
      <c r="C119" s="279"/>
      <c r="D119" s="279"/>
      <c r="E119" s="279"/>
      <c r="F119" s="279"/>
      <c r="G119" s="279"/>
      <c r="H119" s="279"/>
      <c r="I119" s="279"/>
    </row>
    <row r="120" spans="1:9" ht="30" customHeight="1" thickBot="1" x14ac:dyDescent="0.35">
      <c r="A120" s="277"/>
      <c r="B120" s="280" t="s">
        <v>482</v>
      </c>
      <c r="C120" s="30">
        <v>16</v>
      </c>
      <c r="D120" s="23" t="s">
        <v>1091</v>
      </c>
      <c r="E120" s="23">
        <v>100022007</v>
      </c>
      <c r="F120" s="26">
        <v>156</v>
      </c>
      <c r="G120" s="38">
        <f>F120*(1-$G$4)</f>
        <v>156</v>
      </c>
      <c r="H120" s="117"/>
      <c r="I120" s="150">
        <f t="shared" si="5"/>
        <v>0</v>
      </c>
    </row>
    <row r="121" spans="1:9" ht="30" customHeight="1" thickBot="1" x14ac:dyDescent="0.35">
      <c r="A121" s="277"/>
      <c r="B121" s="280"/>
      <c r="C121" s="30">
        <v>20</v>
      </c>
      <c r="D121" s="23" t="s">
        <v>1092</v>
      </c>
      <c r="E121" s="23">
        <v>100016871</v>
      </c>
      <c r="F121" s="26">
        <v>286</v>
      </c>
      <c r="G121" s="38">
        <f>F121*(1-$G$4)</f>
        <v>286</v>
      </c>
      <c r="H121" s="117"/>
      <c r="I121" s="150">
        <f t="shared" si="5"/>
        <v>0</v>
      </c>
    </row>
    <row r="122" spans="1:9" ht="30" customHeight="1" thickBot="1" x14ac:dyDescent="0.35">
      <c r="A122" s="277"/>
      <c r="B122" s="280"/>
      <c r="C122" s="30">
        <v>25</v>
      </c>
      <c r="D122" s="23" t="s">
        <v>1093</v>
      </c>
      <c r="E122" s="23">
        <v>100016872</v>
      </c>
      <c r="F122" s="26">
        <v>466</v>
      </c>
      <c r="G122" s="38">
        <f>F122*(1-$G$4)</f>
        <v>466</v>
      </c>
      <c r="H122" s="117"/>
      <c r="I122" s="150">
        <f t="shared" si="5"/>
        <v>0</v>
      </c>
    </row>
    <row r="123" spans="1:9" ht="6" customHeight="1" thickBot="1" x14ac:dyDescent="0.35">
      <c r="A123" s="279"/>
      <c r="B123" s="279"/>
      <c r="C123" s="279"/>
      <c r="D123" s="279"/>
      <c r="E123" s="279"/>
      <c r="F123" s="279"/>
      <c r="G123" s="279"/>
      <c r="H123" s="279"/>
      <c r="I123" s="279"/>
    </row>
    <row r="124" spans="1:9" ht="90" customHeight="1" thickBot="1" x14ac:dyDescent="0.35">
      <c r="A124" s="24"/>
      <c r="B124" s="22" t="s">
        <v>1554</v>
      </c>
      <c r="C124" s="30" t="s">
        <v>1555</v>
      </c>
      <c r="D124" s="23" t="s">
        <v>1094</v>
      </c>
      <c r="E124" s="23">
        <v>100000855</v>
      </c>
      <c r="F124" s="26">
        <v>54</v>
      </c>
      <c r="G124" s="38">
        <f>F124*(1-$G$4)</f>
        <v>54</v>
      </c>
      <c r="H124" s="117"/>
      <c r="I124" s="150">
        <f t="shared" si="5"/>
        <v>0</v>
      </c>
    </row>
    <row r="125" spans="1:9" ht="6" customHeight="1" thickBot="1" x14ac:dyDescent="0.35">
      <c r="A125" s="279"/>
      <c r="B125" s="279"/>
      <c r="C125" s="279"/>
      <c r="D125" s="279"/>
      <c r="E125" s="279"/>
      <c r="F125" s="279"/>
      <c r="G125" s="279"/>
      <c r="H125" s="279"/>
      <c r="I125" s="279"/>
    </row>
    <row r="126" spans="1:9" ht="90" customHeight="1" thickBot="1" x14ac:dyDescent="0.35">
      <c r="A126" s="24"/>
      <c r="B126" s="34" t="s">
        <v>1095</v>
      </c>
      <c r="C126" s="30" t="s">
        <v>1556</v>
      </c>
      <c r="D126" s="23" t="s">
        <v>1096</v>
      </c>
      <c r="E126" s="23">
        <v>100029192</v>
      </c>
      <c r="F126" s="26">
        <v>76988</v>
      </c>
      <c r="G126" s="38">
        <f>F126*(1-$G$4)</f>
        <v>76988</v>
      </c>
      <c r="H126" s="117"/>
      <c r="I126" s="150">
        <f t="shared" si="5"/>
        <v>0</v>
      </c>
    </row>
    <row r="127" spans="1:9" ht="6" customHeight="1" thickBot="1" x14ac:dyDescent="0.35">
      <c r="A127" s="279"/>
      <c r="B127" s="279"/>
      <c r="C127" s="279"/>
      <c r="D127" s="279"/>
      <c r="E127" s="279"/>
      <c r="F127" s="279"/>
      <c r="G127" s="279"/>
      <c r="H127" s="279"/>
      <c r="I127" s="279"/>
    </row>
    <row r="128" spans="1:9" ht="90" customHeight="1" thickBot="1" x14ac:dyDescent="0.35">
      <c r="A128" s="24"/>
      <c r="B128" s="34" t="s">
        <v>1097</v>
      </c>
      <c r="C128" s="30" t="s">
        <v>1556</v>
      </c>
      <c r="D128" s="23" t="s">
        <v>1098</v>
      </c>
      <c r="E128" s="23">
        <v>100027699</v>
      </c>
      <c r="F128" s="26">
        <v>88536</v>
      </c>
      <c r="G128" s="38">
        <f>F128*(1-$G$4)</f>
        <v>88536</v>
      </c>
      <c r="H128" s="117"/>
      <c r="I128" s="150">
        <f t="shared" si="5"/>
        <v>0</v>
      </c>
    </row>
    <row r="129" spans="1:9" s="10" customFormat="1" ht="22.95" customHeight="1" thickBot="1" x14ac:dyDescent="0.4">
      <c r="A129" s="9"/>
      <c r="B129" s="9"/>
      <c r="C129" s="9"/>
      <c r="D129" s="9"/>
      <c r="E129" s="9"/>
      <c r="F129" s="112"/>
      <c r="G129" s="41"/>
      <c r="H129" s="9"/>
      <c r="I129" s="195"/>
    </row>
    <row r="130" spans="1:9" s="10" customFormat="1" ht="33" customHeight="1" thickBot="1" x14ac:dyDescent="0.3">
      <c r="A130" s="276" t="s">
        <v>1689</v>
      </c>
      <c r="B130" s="276"/>
      <c r="C130" s="11"/>
      <c r="D130" s="12"/>
      <c r="E130" s="12"/>
      <c r="F130" s="113"/>
      <c r="G130" s="276" t="s">
        <v>21</v>
      </c>
      <c r="H130" s="276"/>
      <c r="I130" s="276"/>
    </row>
    <row r="131" spans="1:9" s="10" customFormat="1" ht="30.45" customHeight="1" thickBot="1" x14ac:dyDescent="0.3">
      <c r="A131" s="276"/>
      <c r="B131" s="276"/>
      <c r="C131" s="11"/>
      <c r="D131" s="12"/>
      <c r="E131" s="12"/>
      <c r="F131" s="113"/>
      <c r="G131" s="276"/>
      <c r="H131" s="276"/>
      <c r="I131" s="276"/>
    </row>
  </sheetData>
  <sheetProtection algorithmName="SHA-512" hashValue="7VANFb9X8ONpxnl7f7leDUuFKo7KTR0wXNucPA3/YbNE2xIla33T0EmJgNgsdjPhnVgro8hey6MckBlvRIttRA==" saltValue="WebxG25xEUNG33eDVOTRxA==" spinCount="100000" sheet="1" objects="1" scenarios="1"/>
  <mergeCells count="57">
    <mergeCell ref="B109:B110"/>
    <mergeCell ref="A109:A110"/>
    <mergeCell ref="B120:B122"/>
    <mergeCell ref="A120:A122"/>
    <mergeCell ref="B56:B61"/>
    <mergeCell ref="B63:B70"/>
    <mergeCell ref="A63:A70"/>
    <mergeCell ref="A56:A61"/>
    <mergeCell ref="A96:A97"/>
    <mergeCell ref="B28:B49"/>
    <mergeCell ref="A28:A49"/>
    <mergeCell ref="B72:B79"/>
    <mergeCell ref="A72:A79"/>
    <mergeCell ref="B101:B107"/>
    <mergeCell ref="A101:A107"/>
    <mergeCell ref="B51:B54"/>
    <mergeCell ref="A50:I50"/>
    <mergeCell ref="A55:I55"/>
    <mergeCell ref="A62:I62"/>
    <mergeCell ref="A71:I71"/>
    <mergeCell ref="A80:I80"/>
    <mergeCell ref="A51:A54"/>
    <mergeCell ref="A130:B131"/>
    <mergeCell ref="B88:B90"/>
    <mergeCell ref="A88:A90"/>
    <mergeCell ref="B81:B82"/>
    <mergeCell ref="A81:A82"/>
    <mergeCell ref="A83:I83"/>
    <mergeCell ref="A85:I85"/>
    <mergeCell ref="A87:I87"/>
    <mergeCell ref="A91:I91"/>
    <mergeCell ref="A93:I93"/>
    <mergeCell ref="A95:I95"/>
    <mergeCell ref="A98:I98"/>
    <mergeCell ref="A100:I100"/>
    <mergeCell ref="A108:I108"/>
    <mergeCell ref="A111:I111"/>
    <mergeCell ref="G130:I131"/>
    <mergeCell ref="A7:I7"/>
    <mergeCell ref="A12:I12"/>
    <mergeCell ref="A17:I17"/>
    <mergeCell ref="A22:I22"/>
    <mergeCell ref="A27:I27"/>
    <mergeCell ref="B8:B11"/>
    <mergeCell ref="B13:B16"/>
    <mergeCell ref="B18:B21"/>
    <mergeCell ref="B23:B26"/>
    <mergeCell ref="A8:A11"/>
    <mergeCell ref="A13:A16"/>
    <mergeCell ref="A23:A26"/>
    <mergeCell ref="A18:A21"/>
    <mergeCell ref="A125:I125"/>
    <mergeCell ref="A127:I127"/>
    <mergeCell ref="A115:I115"/>
    <mergeCell ref="A117:I117"/>
    <mergeCell ref="A119:I119"/>
    <mergeCell ref="A123:I123"/>
  </mergeCells>
  <printOptions gridLines="1"/>
  <pageMargins left="0.75" right="0.75" top="1" bottom="1" header="0.511811023622047" footer="0.511811023622047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I83"/>
  <sheetViews>
    <sheetView zoomScale="60" zoomScaleNormal="60" workbookViewId="0">
      <pane ySplit="6" topLeftCell="A7" activePane="bottomLeft" state="frozen"/>
      <selection pane="bottomLeft" activeCell="H12" sqref="H12"/>
    </sheetView>
  </sheetViews>
  <sheetFormatPr defaultColWidth="0" defaultRowHeight="18" zeroHeight="1" x14ac:dyDescent="0.25"/>
  <cols>
    <col min="1" max="1" width="29.44140625" style="66" customWidth="1"/>
    <col min="2" max="2" width="30.6640625" style="54" customWidth="1"/>
    <col min="3" max="3" width="15" style="66" bestFit="1" customWidth="1"/>
    <col min="4" max="4" width="17.33203125" style="66" customWidth="1"/>
    <col min="5" max="5" width="11.109375" style="66" hidden="1" customWidth="1"/>
    <col min="6" max="6" width="18" style="204" customWidth="1"/>
    <col min="7" max="7" width="20.109375" style="85" customWidth="1"/>
    <col min="8" max="8" width="17" style="66" bestFit="1" customWidth="1"/>
    <col min="9" max="9" width="16" style="204" customWidth="1"/>
    <col min="10" max="16384" width="9" style="66" hidden="1"/>
  </cols>
  <sheetData>
    <row r="1" spans="1:9" ht="36.450000000000003" customHeight="1" x14ac:dyDescent="0.25">
      <c r="A1" s="292"/>
      <c r="B1" s="293"/>
      <c r="C1" s="293"/>
      <c r="D1" s="293"/>
      <c r="E1" s="293"/>
      <c r="F1" s="293"/>
      <c r="G1" s="293"/>
      <c r="H1" s="293"/>
      <c r="I1" s="294"/>
    </row>
    <row r="2" spans="1:9" ht="63" customHeight="1" thickBot="1" x14ac:dyDescent="0.3">
      <c r="A2" s="295"/>
      <c r="B2" s="296"/>
      <c r="C2" s="296"/>
      <c r="D2" s="296"/>
      <c r="E2" s="296"/>
      <c r="F2" s="296"/>
      <c r="G2" s="296"/>
      <c r="H2" s="296"/>
      <c r="I2" s="297"/>
    </row>
    <row r="3" spans="1:9" ht="15" customHeight="1" thickBot="1" x14ac:dyDescent="0.3">
      <c r="A3" s="71"/>
      <c r="B3" s="71"/>
      <c r="C3" s="71"/>
      <c r="D3" s="71"/>
      <c r="E3" s="71"/>
      <c r="F3" s="201"/>
      <c r="G3" s="72"/>
      <c r="H3" s="71"/>
      <c r="I3" s="201"/>
    </row>
    <row r="4" spans="1:9" ht="25.2" customHeight="1" thickBot="1" x14ac:dyDescent="0.3">
      <c r="A4" s="73"/>
      <c r="B4" s="59"/>
      <c r="C4" s="256" t="s">
        <v>1704</v>
      </c>
      <c r="D4" s="190">
        <f>SUM(I8:I10,I12,I14:I16,I18:I20,I22:I24,I26:I37,I39:I41,I43:I49,I51:I55,I57:I61,I63,I65:I67,I69,I70,I72:I73,I75:I76,I78)</f>
        <v>0</v>
      </c>
      <c r="E4" s="74"/>
      <c r="F4" s="202"/>
      <c r="G4" s="115">
        <v>0</v>
      </c>
      <c r="H4" s="73"/>
      <c r="I4" s="202"/>
    </row>
    <row r="5" spans="1:9" ht="18.600000000000001" thickBot="1" x14ac:dyDescent="0.3">
      <c r="A5" s="75"/>
      <c r="B5" s="60"/>
      <c r="C5" s="75"/>
      <c r="D5" s="75"/>
      <c r="E5" s="75"/>
      <c r="F5" s="203"/>
      <c r="G5" s="76"/>
      <c r="H5" s="75"/>
      <c r="I5" s="203"/>
    </row>
    <row r="6" spans="1:9" s="69" customFormat="1" ht="90.45" customHeight="1" thickBot="1" x14ac:dyDescent="0.3">
      <c r="A6" s="28" t="s">
        <v>0</v>
      </c>
      <c r="B6" s="28" t="s">
        <v>1</v>
      </c>
      <c r="C6" s="28" t="s">
        <v>2</v>
      </c>
      <c r="D6" s="28" t="s">
        <v>3</v>
      </c>
      <c r="E6" s="28" t="s">
        <v>247</v>
      </c>
      <c r="F6" s="89" t="s">
        <v>1810</v>
      </c>
      <c r="G6" s="28" t="s">
        <v>195</v>
      </c>
      <c r="H6" s="28" t="s">
        <v>182</v>
      </c>
      <c r="I6" s="89" t="s">
        <v>183</v>
      </c>
    </row>
    <row r="7" spans="1:9" ht="10.199999999999999" customHeight="1" thickBot="1" x14ac:dyDescent="0.3">
      <c r="A7" s="284"/>
      <c r="B7" s="284"/>
      <c r="C7" s="284"/>
      <c r="D7" s="284"/>
      <c r="E7" s="284"/>
      <c r="F7" s="284"/>
      <c r="G7" s="284"/>
      <c r="H7" s="284"/>
      <c r="I7" s="284"/>
    </row>
    <row r="8" spans="1:9" ht="30" customHeight="1" thickBot="1" x14ac:dyDescent="0.3">
      <c r="A8" s="288"/>
      <c r="B8" s="280" t="s">
        <v>483</v>
      </c>
      <c r="C8" s="30">
        <v>16</v>
      </c>
      <c r="D8" s="23" t="s">
        <v>486</v>
      </c>
      <c r="E8" s="23" t="s">
        <v>518</v>
      </c>
      <c r="F8" s="150">
        <v>46</v>
      </c>
      <c r="G8" s="38">
        <f>F8*(1-$G$4)</f>
        <v>46</v>
      </c>
      <c r="H8" s="117"/>
      <c r="I8" s="150">
        <f t="shared" ref="I8:I78" si="0">G8*H8</f>
        <v>0</v>
      </c>
    </row>
    <row r="9" spans="1:9" ht="30" customHeight="1" thickBot="1" x14ac:dyDescent="0.3">
      <c r="A9" s="288"/>
      <c r="B9" s="280"/>
      <c r="C9" s="30">
        <v>20</v>
      </c>
      <c r="D9" s="23" t="s">
        <v>487</v>
      </c>
      <c r="E9" s="23" t="s">
        <v>519</v>
      </c>
      <c r="F9" s="150">
        <v>66</v>
      </c>
      <c r="G9" s="38">
        <f>F9*(1-$G$4)</f>
        <v>66</v>
      </c>
      <c r="H9" s="117"/>
      <c r="I9" s="150">
        <f t="shared" si="0"/>
        <v>0</v>
      </c>
    </row>
    <row r="10" spans="1:9" ht="30" customHeight="1" thickBot="1" x14ac:dyDescent="0.3">
      <c r="A10" s="288"/>
      <c r="B10" s="280"/>
      <c r="C10" s="30">
        <v>25</v>
      </c>
      <c r="D10" s="23" t="s">
        <v>488</v>
      </c>
      <c r="E10" s="23" t="s">
        <v>520</v>
      </c>
      <c r="F10" s="150">
        <v>75</v>
      </c>
      <c r="G10" s="38">
        <f>F10*(1-$G$4)</f>
        <v>75</v>
      </c>
      <c r="H10" s="117"/>
      <c r="I10" s="150">
        <f t="shared" si="0"/>
        <v>0</v>
      </c>
    </row>
    <row r="11" spans="1:9" ht="10.199999999999999" customHeight="1" thickBot="1" x14ac:dyDescent="0.3">
      <c r="A11" s="285"/>
      <c r="B11" s="286"/>
      <c r="C11" s="286"/>
      <c r="D11" s="286"/>
      <c r="E11" s="286"/>
      <c r="F11" s="286"/>
      <c r="G11" s="286"/>
      <c r="H11" s="286"/>
      <c r="I11" s="287"/>
    </row>
    <row r="12" spans="1:9" ht="90" customHeight="1" thickBot="1" x14ac:dyDescent="0.3">
      <c r="A12" s="77"/>
      <c r="B12" s="22" t="s">
        <v>484</v>
      </c>
      <c r="C12" s="30">
        <v>16</v>
      </c>
      <c r="D12" s="23" t="s">
        <v>485</v>
      </c>
      <c r="E12" s="23" t="s">
        <v>521</v>
      </c>
      <c r="F12" s="150">
        <v>181</v>
      </c>
      <c r="G12" s="38">
        <f>F12*(1-$G$4)</f>
        <v>181</v>
      </c>
      <c r="H12" s="117"/>
      <c r="I12" s="150">
        <f t="shared" si="0"/>
        <v>0</v>
      </c>
    </row>
    <row r="13" spans="1:9" ht="10.199999999999999" customHeight="1" thickBot="1" x14ac:dyDescent="0.3">
      <c r="A13" s="284"/>
      <c r="B13" s="284"/>
      <c r="C13" s="284"/>
      <c r="D13" s="284"/>
      <c r="E13" s="284"/>
      <c r="F13" s="284"/>
      <c r="G13" s="284"/>
      <c r="H13" s="284"/>
      <c r="I13" s="284"/>
    </row>
    <row r="14" spans="1:9" ht="30" customHeight="1" thickBot="1" x14ac:dyDescent="0.3">
      <c r="A14" s="280"/>
      <c r="B14" s="280" t="s">
        <v>489</v>
      </c>
      <c r="C14" s="30">
        <v>16</v>
      </c>
      <c r="D14" s="23" t="s">
        <v>490</v>
      </c>
      <c r="E14" s="23" t="s">
        <v>522</v>
      </c>
      <c r="F14" s="150">
        <v>206</v>
      </c>
      <c r="G14" s="38">
        <f>F14*(1-$G$4)</f>
        <v>206</v>
      </c>
      <c r="H14" s="117"/>
      <c r="I14" s="150">
        <f t="shared" si="0"/>
        <v>0</v>
      </c>
    </row>
    <row r="15" spans="1:9" ht="30" customHeight="1" thickBot="1" x14ac:dyDescent="0.3">
      <c r="A15" s="280"/>
      <c r="B15" s="280"/>
      <c r="C15" s="30">
        <v>20</v>
      </c>
      <c r="D15" s="23" t="s">
        <v>491</v>
      </c>
      <c r="E15" s="23" t="s">
        <v>523</v>
      </c>
      <c r="F15" s="150">
        <v>374</v>
      </c>
      <c r="G15" s="38">
        <f>F15*(1-$G$4)</f>
        <v>374</v>
      </c>
      <c r="H15" s="117"/>
      <c r="I15" s="150">
        <f t="shared" si="0"/>
        <v>0</v>
      </c>
    </row>
    <row r="16" spans="1:9" ht="30" customHeight="1" thickBot="1" x14ac:dyDescent="0.3">
      <c r="A16" s="280"/>
      <c r="B16" s="280"/>
      <c r="C16" s="30">
        <v>25</v>
      </c>
      <c r="D16" s="23" t="s">
        <v>492</v>
      </c>
      <c r="E16" s="23" t="s">
        <v>524</v>
      </c>
      <c r="F16" s="150">
        <v>538</v>
      </c>
      <c r="G16" s="38">
        <f>F16*(1-$G$4)</f>
        <v>538</v>
      </c>
      <c r="H16" s="117"/>
      <c r="I16" s="150">
        <f t="shared" si="0"/>
        <v>0</v>
      </c>
    </row>
    <row r="17" spans="1:9" ht="10.199999999999999" customHeight="1" thickBot="1" x14ac:dyDescent="0.3">
      <c r="A17" s="285"/>
      <c r="B17" s="286"/>
      <c r="C17" s="286"/>
      <c r="D17" s="286"/>
      <c r="E17" s="286"/>
      <c r="F17" s="286"/>
      <c r="G17" s="286"/>
      <c r="H17" s="286"/>
      <c r="I17" s="287"/>
    </row>
    <row r="18" spans="1:9" ht="30" customHeight="1" thickBot="1" x14ac:dyDescent="0.3">
      <c r="A18" s="289"/>
      <c r="B18" s="289" t="s">
        <v>493</v>
      </c>
      <c r="C18" s="30" t="s">
        <v>22</v>
      </c>
      <c r="D18" s="23" t="s">
        <v>494</v>
      </c>
      <c r="E18" s="23" t="s">
        <v>525</v>
      </c>
      <c r="F18" s="150">
        <v>298</v>
      </c>
      <c r="G18" s="38">
        <f>F18*(1-$G$4)</f>
        <v>298</v>
      </c>
      <c r="H18" s="117"/>
      <c r="I18" s="150">
        <f t="shared" si="0"/>
        <v>0</v>
      </c>
    </row>
    <row r="19" spans="1:9" ht="30" customHeight="1" thickBot="1" x14ac:dyDescent="0.3">
      <c r="A19" s="290"/>
      <c r="B19" s="290"/>
      <c r="C19" s="30" t="s">
        <v>25</v>
      </c>
      <c r="D19" s="23" t="s">
        <v>495</v>
      </c>
      <c r="E19" s="23" t="s">
        <v>526</v>
      </c>
      <c r="F19" s="150">
        <v>442</v>
      </c>
      <c r="G19" s="38">
        <f>F19*(1-$G$4)</f>
        <v>442</v>
      </c>
      <c r="H19" s="117"/>
      <c r="I19" s="150">
        <f t="shared" si="0"/>
        <v>0</v>
      </c>
    </row>
    <row r="20" spans="1:9" ht="30" customHeight="1" thickBot="1" x14ac:dyDescent="0.3">
      <c r="A20" s="291"/>
      <c r="B20" s="291"/>
      <c r="C20" s="30" t="s">
        <v>23</v>
      </c>
      <c r="D20" s="23" t="s">
        <v>496</v>
      </c>
      <c r="E20" s="23" t="s">
        <v>527</v>
      </c>
      <c r="F20" s="150">
        <v>495</v>
      </c>
      <c r="G20" s="38">
        <f>F20*(1-$G$4)</f>
        <v>495</v>
      </c>
      <c r="H20" s="117"/>
      <c r="I20" s="150">
        <f t="shared" si="0"/>
        <v>0</v>
      </c>
    </row>
    <row r="21" spans="1:9" ht="10.199999999999999" customHeight="1" thickBot="1" x14ac:dyDescent="0.3">
      <c r="A21" s="284"/>
      <c r="B21" s="284"/>
      <c r="C21" s="284"/>
      <c r="D21" s="284"/>
      <c r="E21" s="284"/>
      <c r="F21" s="284"/>
      <c r="G21" s="284"/>
      <c r="H21" s="284"/>
      <c r="I21" s="284"/>
    </row>
    <row r="22" spans="1:9" ht="30" customHeight="1" thickBot="1" x14ac:dyDescent="0.3">
      <c r="A22" s="280"/>
      <c r="B22" s="280" t="s">
        <v>497</v>
      </c>
      <c r="C22" s="30" t="s">
        <v>38</v>
      </c>
      <c r="D22" s="23" t="s">
        <v>500</v>
      </c>
      <c r="E22" s="23" t="s">
        <v>528</v>
      </c>
      <c r="F22" s="150">
        <v>391</v>
      </c>
      <c r="G22" s="38">
        <f>F22*(1-$G$4)</f>
        <v>391</v>
      </c>
      <c r="H22" s="117"/>
      <c r="I22" s="150">
        <f t="shared" si="0"/>
        <v>0</v>
      </c>
    </row>
    <row r="23" spans="1:9" ht="30" customHeight="1" thickBot="1" x14ac:dyDescent="0.3">
      <c r="A23" s="280"/>
      <c r="B23" s="280"/>
      <c r="C23" s="30" t="s">
        <v>39</v>
      </c>
      <c r="D23" s="23" t="s">
        <v>501</v>
      </c>
      <c r="E23" s="23" t="s">
        <v>529</v>
      </c>
      <c r="F23" s="150">
        <v>672</v>
      </c>
      <c r="G23" s="38">
        <f>F23*(1-$G$4)</f>
        <v>672</v>
      </c>
      <c r="H23" s="117"/>
      <c r="I23" s="150">
        <f t="shared" si="0"/>
        <v>0</v>
      </c>
    </row>
    <row r="24" spans="1:9" ht="30" customHeight="1" thickBot="1" x14ac:dyDescent="0.3">
      <c r="A24" s="280"/>
      <c r="B24" s="280"/>
      <c r="C24" s="30" t="s">
        <v>40</v>
      </c>
      <c r="D24" s="23" t="s">
        <v>502</v>
      </c>
      <c r="E24" s="23" t="s">
        <v>530</v>
      </c>
      <c r="F24" s="150">
        <v>934</v>
      </c>
      <c r="G24" s="38">
        <f>F24*(1-$G$4)</f>
        <v>934</v>
      </c>
      <c r="H24" s="117"/>
      <c r="I24" s="150">
        <f t="shared" si="0"/>
        <v>0</v>
      </c>
    </row>
    <row r="25" spans="1:9" ht="10.199999999999999" customHeight="1" thickBot="1" x14ac:dyDescent="0.3">
      <c r="A25" s="284"/>
      <c r="B25" s="284"/>
      <c r="C25" s="284"/>
      <c r="D25" s="284"/>
      <c r="E25" s="284"/>
      <c r="F25" s="284"/>
      <c r="G25" s="284"/>
      <c r="H25" s="284"/>
      <c r="I25" s="284"/>
    </row>
    <row r="26" spans="1:9" ht="30" customHeight="1" thickBot="1" x14ac:dyDescent="0.3">
      <c r="A26" s="280"/>
      <c r="B26" s="280" t="s">
        <v>498</v>
      </c>
      <c r="C26" s="30" t="s">
        <v>26</v>
      </c>
      <c r="D26" s="23" t="s">
        <v>503</v>
      </c>
      <c r="E26" s="23" t="s">
        <v>531</v>
      </c>
      <c r="F26" s="150">
        <v>643</v>
      </c>
      <c r="G26" s="38">
        <f t="shared" ref="G26:G37" si="1">F26*(1-$G$4)</f>
        <v>643</v>
      </c>
      <c r="H26" s="117"/>
      <c r="I26" s="150">
        <f t="shared" si="0"/>
        <v>0</v>
      </c>
    </row>
    <row r="27" spans="1:9" ht="30" customHeight="1" thickBot="1" x14ac:dyDescent="0.3">
      <c r="A27" s="280"/>
      <c r="B27" s="280"/>
      <c r="C27" s="30" t="s">
        <v>27</v>
      </c>
      <c r="D27" s="23" t="s">
        <v>504</v>
      </c>
      <c r="E27" s="23" t="s">
        <v>532</v>
      </c>
      <c r="F27" s="150">
        <v>558</v>
      </c>
      <c r="G27" s="38">
        <f t="shared" si="1"/>
        <v>558</v>
      </c>
      <c r="H27" s="117"/>
      <c r="I27" s="150">
        <f t="shared" si="0"/>
        <v>0</v>
      </c>
    </row>
    <row r="28" spans="1:9" ht="30" customHeight="1" thickBot="1" x14ac:dyDescent="0.3">
      <c r="A28" s="280"/>
      <c r="B28" s="280"/>
      <c r="C28" s="30" t="s">
        <v>28</v>
      </c>
      <c r="D28" s="23" t="s">
        <v>505</v>
      </c>
      <c r="E28" s="23" t="s">
        <v>533</v>
      </c>
      <c r="F28" s="150">
        <v>612</v>
      </c>
      <c r="G28" s="38">
        <f t="shared" si="1"/>
        <v>612</v>
      </c>
      <c r="H28" s="117"/>
      <c r="I28" s="150">
        <f t="shared" si="0"/>
        <v>0</v>
      </c>
    </row>
    <row r="29" spans="1:9" ht="30" customHeight="1" thickBot="1" x14ac:dyDescent="0.3">
      <c r="A29" s="280"/>
      <c r="B29" s="280"/>
      <c r="C29" s="30" t="s">
        <v>29</v>
      </c>
      <c r="D29" s="23" t="s">
        <v>506</v>
      </c>
      <c r="E29" s="23" t="s">
        <v>534</v>
      </c>
      <c r="F29" s="150">
        <v>563</v>
      </c>
      <c r="G29" s="38">
        <f t="shared" si="1"/>
        <v>563</v>
      </c>
      <c r="H29" s="117"/>
      <c r="I29" s="150">
        <f t="shared" si="0"/>
        <v>0</v>
      </c>
    </row>
    <row r="30" spans="1:9" ht="30" customHeight="1" thickBot="1" x14ac:dyDescent="0.3">
      <c r="A30" s="280"/>
      <c r="B30" s="280"/>
      <c r="C30" s="30" t="s">
        <v>30</v>
      </c>
      <c r="D30" s="23" t="s">
        <v>507</v>
      </c>
      <c r="E30" s="23" t="s">
        <v>535</v>
      </c>
      <c r="F30" s="150">
        <v>872</v>
      </c>
      <c r="G30" s="38">
        <f t="shared" si="1"/>
        <v>872</v>
      </c>
      <c r="H30" s="117"/>
      <c r="I30" s="150">
        <f t="shared" si="0"/>
        <v>0</v>
      </c>
    </row>
    <row r="31" spans="1:9" ht="30" customHeight="1" thickBot="1" x14ac:dyDescent="0.3">
      <c r="A31" s="280"/>
      <c r="B31" s="280"/>
      <c r="C31" s="30" t="s">
        <v>31</v>
      </c>
      <c r="D31" s="23" t="s">
        <v>508</v>
      </c>
      <c r="E31" s="23" t="s">
        <v>536</v>
      </c>
      <c r="F31" s="150">
        <v>908</v>
      </c>
      <c r="G31" s="38">
        <f t="shared" si="1"/>
        <v>908</v>
      </c>
      <c r="H31" s="117"/>
      <c r="I31" s="150">
        <f t="shared" si="0"/>
        <v>0</v>
      </c>
    </row>
    <row r="32" spans="1:9" ht="30" customHeight="1" thickBot="1" x14ac:dyDescent="0.3">
      <c r="A32" s="280"/>
      <c r="B32" s="280"/>
      <c r="C32" s="30" t="s">
        <v>32</v>
      </c>
      <c r="D32" s="23" t="s">
        <v>509</v>
      </c>
      <c r="E32" s="23" t="s">
        <v>537</v>
      </c>
      <c r="F32" s="150">
        <v>793</v>
      </c>
      <c r="G32" s="38">
        <f t="shared" si="1"/>
        <v>793</v>
      </c>
      <c r="H32" s="117"/>
      <c r="I32" s="150">
        <f t="shared" si="0"/>
        <v>0</v>
      </c>
    </row>
    <row r="33" spans="1:9" ht="30" customHeight="1" thickBot="1" x14ac:dyDescent="0.3">
      <c r="A33" s="280"/>
      <c r="B33" s="280"/>
      <c r="C33" s="30" t="s">
        <v>33</v>
      </c>
      <c r="D33" s="23" t="s">
        <v>510</v>
      </c>
      <c r="E33" s="23" t="s">
        <v>538</v>
      </c>
      <c r="F33" s="150">
        <v>870</v>
      </c>
      <c r="G33" s="38">
        <f t="shared" si="1"/>
        <v>870</v>
      </c>
      <c r="H33" s="117"/>
      <c r="I33" s="150">
        <f t="shared" si="0"/>
        <v>0</v>
      </c>
    </row>
    <row r="34" spans="1:9" ht="30" customHeight="1" thickBot="1" x14ac:dyDescent="0.3">
      <c r="A34" s="280"/>
      <c r="B34" s="280"/>
      <c r="C34" s="30" t="s">
        <v>34</v>
      </c>
      <c r="D34" s="23" t="s">
        <v>511</v>
      </c>
      <c r="E34" s="23" t="s">
        <v>539</v>
      </c>
      <c r="F34" s="150">
        <v>912</v>
      </c>
      <c r="G34" s="38">
        <f t="shared" si="1"/>
        <v>912</v>
      </c>
      <c r="H34" s="117"/>
      <c r="I34" s="150">
        <f t="shared" si="0"/>
        <v>0</v>
      </c>
    </row>
    <row r="35" spans="1:9" ht="30" customHeight="1" thickBot="1" x14ac:dyDescent="0.3">
      <c r="A35" s="280"/>
      <c r="B35" s="280"/>
      <c r="C35" s="30" t="s">
        <v>35</v>
      </c>
      <c r="D35" s="23" t="s">
        <v>512</v>
      </c>
      <c r="E35" s="23" t="s">
        <v>540</v>
      </c>
      <c r="F35" s="150">
        <v>950</v>
      </c>
      <c r="G35" s="38">
        <f t="shared" si="1"/>
        <v>950</v>
      </c>
      <c r="H35" s="117"/>
      <c r="I35" s="150">
        <f t="shared" si="0"/>
        <v>0</v>
      </c>
    </row>
    <row r="36" spans="1:9" ht="30" customHeight="1" thickBot="1" x14ac:dyDescent="0.3">
      <c r="A36" s="280"/>
      <c r="B36" s="280"/>
      <c r="C36" s="30" t="s">
        <v>36</v>
      </c>
      <c r="D36" s="23" t="s">
        <v>513</v>
      </c>
      <c r="E36" s="23" t="s">
        <v>541</v>
      </c>
      <c r="F36" s="150">
        <v>899</v>
      </c>
      <c r="G36" s="38">
        <f t="shared" si="1"/>
        <v>899</v>
      </c>
      <c r="H36" s="117"/>
      <c r="I36" s="150">
        <f t="shared" si="0"/>
        <v>0</v>
      </c>
    </row>
    <row r="37" spans="1:9" ht="30" customHeight="1" thickBot="1" x14ac:dyDescent="0.3">
      <c r="A37" s="280"/>
      <c r="B37" s="280"/>
      <c r="C37" s="30" t="s">
        <v>37</v>
      </c>
      <c r="D37" s="23" t="s">
        <v>514</v>
      </c>
      <c r="E37" s="23" t="s">
        <v>542</v>
      </c>
      <c r="F37" s="150">
        <v>909</v>
      </c>
      <c r="G37" s="38">
        <f t="shared" si="1"/>
        <v>909</v>
      </c>
      <c r="H37" s="117"/>
      <c r="I37" s="150">
        <f t="shared" si="0"/>
        <v>0</v>
      </c>
    </row>
    <row r="38" spans="1:9" ht="10.199999999999999" customHeight="1" thickBot="1" x14ac:dyDescent="0.3">
      <c r="A38" s="284"/>
      <c r="B38" s="284"/>
      <c r="C38" s="284"/>
      <c r="D38" s="284"/>
      <c r="E38" s="284"/>
      <c r="F38" s="284"/>
      <c r="G38" s="284"/>
      <c r="H38" s="284"/>
      <c r="I38" s="284"/>
    </row>
    <row r="39" spans="1:9" ht="30" customHeight="1" thickBot="1" x14ac:dyDescent="0.3">
      <c r="A39" s="288"/>
      <c r="B39" s="280" t="s">
        <v>499</v>
      </c>
      <c r="C39" s="30">
        <v>16</v>
      </c>
      <c r="D39" s="23" t="s">
        <v>515</v>
      </c>
      <c r="E39" s="23" t="s">
        <v>543</v>
      </c>
      <c r="F39" s="150">
        <v>334</v>
      </c>
      <c r="G39" s="38">
        <f>F39*(1-$G$4)</f>
        <v>334</v>
      </c>
      <c r="H39" s="117"/>
      <c r="I39" s="150">
        <f t="shared" si="0"/>
        <v>0</v>
      </c>
    </row>
    <row r="40" spans="1:9" ht="30" customHeight="1" thickBot="1" x14ac:dyDescent="0.3">
      <c r="A40" s="288"/>
      <c r="B40" s="280"/>
      <c r="C40" s="30">
        <v>20</v>
      </c>
      <c r="D40" s="23" t="s">
        <v>516</v>
      </c>
      <c r="E40" s="23" t="s">
        <v>544</v>
      </c>
      <c r="F40" s="150">
        <v>479</v>
      </c>
      <c r="G40" s="38">
        <f>F40*(1-$G$4)</f>
        <v>479</v>
      </c>
      <c r="H40" s="117"/>
      <c r="I40" s="150">
        <f t="shared" si="0"/>
        <v>0</v>
      </c>
    </row>
    <row r="41" spans="1:9" ht="30" customHeight="1" thickBot="1" x14ac:dyDescent="0.3">
      <c r="A41" s="288"/>
      <c r="B41" s="280"/>
      <c r="C41" s="30">
        <v>25</v>
      </c>
      <c r="D41" s="23" t="s">
        <v>517</v>
      </c>
      <c r="E41" s="23" t="s">
        <v>545</v>
      </c>
      <c r="F41" s="150">
        <v>747</v>
      </c>
      <c r="G41" s="38">
        <f>F41*(1-$G$4)</f>
        <v>747</v>
      </c>
      <c r="H41" s="117"/>
      <c r="I41" s="150">
        <f t="shared" si="0"/>
        <v>0</v>
      </c>
    </row>
    <row r="42" spans="1:9" ht="10.199999999999999" customHeight="1" thickBot="1" x14ac:dyDescent="0.3">
      <c r="A42" s="284"/>
      <c r="B42" s="284"/>
      <c r="C42" s="284"/>
      <c r="D42" s="284"/>
      <c r="E42" s="284"/>
      <c r="F42" s="284"/>
      <c r="G42" s="284"/>
      <c r="H42" s="284"/>
      <c r="I42" s="284"/>
    </row>
    <row r="43" spans="1:9" ht="30" customHeight="1" thickBot="1" x14ac:dyDescent="0.3">
      <c r="A43" s="288"/>
      <c r="B43" s="280" t="s">
        <v>546</v>
      </c>
      <c r="C43" s="30" t="s">
        <v>1527</v>
      </c>
      <c r="D43" s="23" t="s">
        <v>554</v>
      </c>
      <c r="E43" s="23" t="s">
        <v>578</v>
      </c>
      <c r="F43" s="150">
        <v>526</v>
      </c>
      <c r="G43" s="38">
        <f>F43*(1-$G$4)</f>
        <v>526</v>
      </c>
      <c r="H43" s="117"/>
      <c r="I43" s="150">
        <f t="shared" si="0"/>
        <v>0</v>
      </c>
    </row>
    <row r="44" spans="1:9" ht="30" customHeight="1" thickBot="1" x14ac:dyDescent="0.3">
      <c r="A44" s="288"/>
      <c r="B44" s="280"/>
      <c r="C44" s="30" t="s">
        <v>1528</v>
      </c>
      <c r="D44" s="23" t="s">
        <v>555</v>
      </c>
      <c r="E44" s="23" t="s">
        <v>579</v>
      </c>
      <c r="F44" s="150">
        <v>533</v>
      </c>
      <c r="G44" s="38">
        <f>F44*(1-$G$4)</f>
        <v>533</v>
      </c>
      <c r="H44" s="117"/>
      <c r="I44" s="150">
        <f t="shared" si="0"/>
        <v>0</v>
      </c>
    </row>
    <row r="45" spans="1:9" ht="30" customHeight="1" thickBot="1" x14ac:dyDescent="0.3">
      <c r="A45" s="288"/>
      <c r="B45" s="280"/>
      <c r="C45" s="30" t="s">
        <v>1529</v>
      </c>
      <c r="D45" s="23" t="s">
        <v>556</v>
      </c>
      <c r="E45" s="23" t="s">
        <v>580</v>
      </c>
      <c r="F45" s="150">
        <v>566</v>
      </c>
      <c r="G45" s="38">
        <f>F45*(1-$G$4)</f>
        <v>566</v>
      </c>
      <c r="H45" s="117"/>
      <c r="I45" s="150">
        <f t="shared" si="0"/>
        <v>0</v>
      </c>
    </row>
    <row r="46" spans="1:9" ht="30" customHeight="1" thickBot="1" x14ac:dyDescent="0.3">
      <c r="A46" s="288"/>
      <c r="B46" s="280"/>
      <c r="C46" s="30" t="s">
        <v>1530</v>
      </c>
      <c r="D46" s="23" t="s">
        <v>557</v>
      </c>
      <c r="E46" s="23" t="s">
        <v>581</v>
      </c>
      <c r="F46" s="150">
        <v>615</v>
      </c>
      <c r="G46" s="38">
        <f>F46*(1-$G$4)</f>
        <v>615</v>
      </c>
      <c r="H46" s="117"/>
      <c r="I46" s="150">
        <f t="shared" si="0"/>
        <v>0</v>
      </c>
    </row>
    <row r="47" spans="1:9" ht="30" customHeight="1" thickBot="1" x14ac:dyDescent="0.3">
      <c r="A47" s="288"/>
      <c r="B47" s="280"/>
      <c r="C47" s="30" t="s">
        <v>1531</v>
      </c>
      <c r="D47" s="23" t="s">
        <v>558</v>
      </c>
      <c r="E47" s="23" t="s">
        <v>582</v>
      </c>
      <c r="F47" s="150">
        <v>781</v>
      </c>
      <c r="G47" s="38">
        <f>F47*(1-$G$4)</f>
        <v>781</v>
      </c>
      <c r="H47" s="117"/>
      <c r="I47" s="150">
        <f t="shared" si="0"/>
        <v>0</v>
      </c>
    </row>
    <row r="48" spans="1:9" ht="10.199999999999999" customHeight="1" thickBot="1" x14ac:dyDescent="0.3">
      <c r="A48" s="284"/>
      <c r="B48" s="284"/>
      <c r="C48" s="284"/>
      <c r="D48" s="284"/>
      <c r="E48" s="284"/>
      <c r="F48" s="284"/>
      <c r="G48" s="284"/>
      <c r="H48" s="284"/>
      <c r="I48" s="284"/>
    </row>
    <row r="49" spans="1:9" ht="90" customHeight="1" thickBot="1" x14ac:dyDescent="0.3">
      <c r="A49" s="77"/>
      <c r="B49" s="22" t="s">
        <v>1747</v>
      </c>
      <c r="C49" s="30" t="s">
        <v>1748</v>
      </c>
      <c r="D49" s="23" t="s">
        <v>1749</v>
      </c>
      <c r="E49" s="23" t="s">
        <v>1750</v>
      </c>
      <c r="F49" s="150">
        <v>692</v>
      </c>
      <c r="G49" s="38">
        <f>F49*(1-$G$4)</f>
        <v>692</v>
      </c>
      <c r="H49" s="117"/>
      <c r="I49" s="150">
        <f t="shared" si="0"/>
        <v>0</v>
      </c>
    </row>
    <row r="50" spans="1:9" ht="10.199999999999999" customHeight="1" thickBot="1" x14ac:dyDescent="0.3">
      <c r="A50" s="284"/>
      <c r="B50" s="284"/>
      <c r="C50" s="284"/>
      <c r="D50" s="284"/>
      <c r="E50" s="284"/>
      <c r="F50" s="284"/>
      <c r="G50" s="284"/>
      <c r="H50" s="284"/>
      <c r="I50" s="284"/>
    </row>
    <row r="51" spans="1:9" ht="30" customHeight="1" thickBot="1" x14ac:dyDescent="0.3">
      <c r="A51" s="288"/>
      <c r="B51" s="280" t="s">
        <v>547</v>
      </c>
      <c r="C51" s="30" t="s">
        <v>1527</v>
      </c>
      <c r="D51" s="23" t="s">
        <v>559</v>
      </c>
      <c r="E51" s="23">
        <v>100029669</v>
      </c>
      <c r="F51" s="150">
        <v>435</v>
      </c>
      <c r="G51" s="38">
        <f>F51*(1-$G$4)</f>
        <v>435</v>
      </c>
      <c r="H51" s="117"/>
      <c r="I51" s="150">
        <f t="shared" si="0"/>
        <v>0</v>
      </c>
    </row>
    <row r="52" spans="1:9" ht="30" customHeight="1" thickBot="1" x14ac:dyDescent="0.3">
      <c r="A52" s="288"/>
      <c r="B52" s="280"/>
      <c r="C52" s="30" t="s">
        <v>1529</v>
      </c>
      <c r="D52" s="23" t="s">
        <v>560</v>
      </c>
      <c r="E52" s="23" t="s">
        <v>583</v>
      </c>
      <c r="F52" s="150">
        <v>480</v>
      </c>
      <c r="G52" s="38">
        <f>F52*(1-$G$4)</f>
        <v>480</v>
      </c>
      <c r="H52" s="117"/>
      <c r="I52" s="150">
        <f t="shared" si="0"/>
        <v>0</v>
      </c>
    </row>
    <row r="53" spans="1:9" ht="30" customHeight="1" thickBot="1" x14ac:dyDescent="0.3">
      <c r="A53" s="288"/>
      <c r="B53" s="280"/>
      <c r="C53" s="30" t="s">
        <v>1530</v>
      </c>
      <c r="D53" s="23" t="s">
        <v>561</v>
      </c>
      <c r="E53" s="23">
        <v>100029670</v>
      </c>
      <c r="F53" s="150">
        <v>552</v>
      </c>
      <c r="G53" s="38">
        <f>F53*(1-$G$4)</f>
        <v>552</v>
      </c>
      <c r="H53" s="117"/>
      <c r="I53" s="150">
        <f t="shared" si="0"/>
        <v>0</v>
      </c>
    </row>
    <row r="54" spans="1:9" ht="30" customHeight="1" thickBot="1" x14ac:dyDescent="0.3">
      <c r="A54" s="288"/>
      <c r="B54" s="280"/>
      <c r="C54" s="30" t="s">
        <v>1534</v>
      </c>
      <c r="D54" s="23" t="s">
        <v>562</v>
      </c>
      <c r="E54" s="23" t="s">
        <v>584</v>
      </c>
      <c r="F54" s="150">
        <v>662</v>
      </c>
      <c r="G54" s="38">
        <f>F54*(1-$G$4)</f>
        <v>662</v>
      </c>
      <c r="H54" s="117"/>
      <c r="I54" s="150">
        <f t="shared" si="0"/>
        <v>0</v>
      </c>
    </row>
    <row r="55" spans="1:9" ht="30" customHeight="1" thickBot="1" x14ac:dyDescent="0.3">
      <c r="A55" s="288"/>
      <c r="B55" s="280"/>
      <c r="C55" s="30" t="s">
        <v>1531</v>
      </c>
      <c r="D55" s="23" t="s">
        <v>563</v>
      </c>
      <c r="E55" s="23" t="s">
        <v>585</v>
      </c>
      <c r="F55" s="150">
        <v>602</v>
      </c>
      <c r="G55" s="38">
        <f>F55*(1-$G$4)</f>
        <v>602</v>
      </c>
      <c r="H55" s="117"/>
      <c r="I55" s="150">
        <f t="shared" si="0"/>
        <v>0</v>
      </c>
    </row>
    <row r="56" spans="1:9" ht="10.199999999999999" customHeight="1" thickBot="1" x14ac:dyDescent="0.3">
      <c r="A56" s="284"/>
      <c r="B56" s="284"/>
      <c r="C56" s="284"/>
      <c r="D56" s="284"/>
      <c r="E56" s="284"/>
      <c r="F56" s="284"/>
      <c r="G56" s="284"/>
      <c r="H56" s="284"/>
      <c r="I56" s="284"/>
    </row>
    <row r="57" spans="1:9" ht="30" customHeight="1" thickBot="1" x14ac:dyDescent="0.3">
      <c r="A57" s="288"/>
      <c r="B57" s="280" t="s">
        <v>548</v>
      </c>
      <c r="C57" s="30" t="s">
        <v>1527</v>
      </c>
      <c r="D57" s="150" t="s">
        <v>564</v>
      </c>
      <c r="E57" s="150">
        <v>100029673</v>
      </c>
      <c r="F57" s="150">
        <v>338</v>
      </c>
      <c r="G57" s="38">
        <f>F57*(1-$G$4)</f>
        <v>338</v>
      </c>
      <c r="H57" s="117"/>
      <c r="I57" s="150">
        <f t="shared" si="0"/>
        <v>0</v>
      </c>
    </row>
    <row r="58" spans="1:9" ht="30" customHeight="1" thickBot="1" x14ac:dyDescent="0.3">
      <c r="A58" s="288"/>
      <c r="B58" s="280"/>
      <c r="C58" s="30" t="s">
        <v>1529</v>
      </c>
      <c r="D58" s="150" t="s">
        <v>565</v>
      </c>
      <c r="E58" s="150">
        <v>100029672</v>
      </c>
      <c r="F58" s="150">
        <v>381</v>
      </c>
      <c r="G58" s="38">
        <f>F58*(1-$G$4)</f>
        <v>381</v>
      </c>
      <c r="H58" s="117"/>
      <c r="I58" s="150">
        <f t="shared" si="0"/>
        <v>0</v>
      </c>
    </row>
    <row r="59" spans="1:9" ht="30" customHeight="1" thickBot="1" x14ac:dyDescent="0.3">
      <c r="A59" s="288"/>
      <c r="B59" s="280"/>
      <c r="C59" s="30" t="s">
        <v>1530</v>
      </c>
      <c r="D59" s="150" t="s">
        <v>566</v>
      </c>
      <c r="E59" s="150">
        <v>100029671</v>
      </c>
      <c r="F59" s="150">
        <v>450</v>
      </c>
      <c r="G59" s="38">
        <f>F59*(1-$G$4)</f>
        <v>450</v>
      </c>
      <c r="H59" s="117"/>
      <c r="I59" s="150">
        <f t="shared" si="0"/>
        <v>0</v>
      </c>
    </row>
    <row r="60" spans="1:9" ht="30" customHeight="1" thickBot="1" x14ac:dyDescent="0.3">
      <c r="A60" s="288"/>
      <c r="B60" s="280"/>
      <c r="C60" s="30" t="s">
        <v>1534</v>
      </c>
      <c r="D60" s="150" t="s">
        <v>567</v>
      </c>
      <c r="E60" s="150" t="s">
        <v>586</v>
      </c>
      <c r="F60" s="150">
        <v>625</v>
      </c>
      <c r="G60" s="38">
        <f>F60*(1-$G$4)</f>
        <v>625</v>
      </c>
      <c r="H60" s="117"/>
      <c r="I60" s="150">
        <f t="shared" si="0"/>
        <v>0</v>
      </c>
    </row>
    <row r="61" spans="1:9" ht="30" customHeight="1" thickBot="1" x14ac:dyDescent="0.3">
      <c r="A61" s="288"/>
      <c r="B61" s="280"/>
      <c r="C61" s="30" t="s">
        <v>1531</v>
      </c>
      <c r="D61" s="150" t="s">
        <v>568</v>
      </c>
      <c r="E61" s="150" t="s">
        <v>587</v>
      </c>
      <c r="F61" s="150">
        <v>568</v>
      </c>
      <c r="G61" s="38">
        <f>F61*(1-$G$4)</f>
        <v>568</v>
      </c>
      <c r="H61" s="117"/>
      <c r="I61" s="150">
        <f t="shared" si="0"/>
        <v>0</v>
      </c>
    </row>
    <row r="62" spans="1:9" ht="10.199999999999999" customHeight="1" thickBot="1" x14ac:dyDescent="0.3">
      <c r="A62" s="284"/>
      <c r="B62" s="284"/>
      <c r="C62" s="284"/>
      <c r="D62" s="284"/>
      <c r="E62" s="284"/>
      <c r="F62" s="284"/>
      <c r="G62" s="284"/>
      <c r="H62" s="284"/>
      <c r="I62" s="284"/>
    </row>
    <row r="63" spans="1:9" ht="90" customHeight="1" thickBot="1" x14ac:dyDescent="0.3">
      <c r="A63" s="78"/>
      <c r="B63" s="22" t="s">
        <v>549</v>
      </c>
      <c r="C63" s="30" t="s">
        <v>1527</v>
      </c>
      <c r="D63" s="23" t="s">
        <v>569</v>
      </c>
      <c r="E63" s="23">
        <v>100029677</v>
      </c>
      <c r="F63" s="150">
        <v>633</v>
      </c>
      <c r="G63" s="38">
        <f>F63*(1-$G$4)</f>
        <v>633</v>
      </c>
      <c r="H63" s="117"/>
      <c r="I63" s="150">
        <f t="shared" si="0"/>
        <v>0</v>
      </c>
    </row>
    <row r="64" spans="1:9" ht="10.199999999999999" customHeight="1" thickBot="1" x14ac:dyDescent="0.3">
      <c r="A64" s="284"/>
      <c r="B64" s="284"/>
      <c r="C64" s="284"/>
      <c r="D64" s="284"/>
      <c r="E64" s="284"/>
      <c r="F64" s="284"/>
      <c r="G64" s="284"/>
      <c r="H64" s="284"/>
      <c r="I64" s="284"/>
    </row>
    <row r="65" spans="1:9" ht="90" customHeight="1" thickBot="1" x14ac:dyDescent="0.3">
      <c r="A65" s="78"/>
      <c r="B65" s="22" t="s">
        <v>550</v>
      </c>
      <c r="C65" s="30" t="s">
        <v>1527</v>
      </c>
      <c r="D65" s="23" t="s">
        <v>570</v>
      </c>
      <c r="E65" s="23">
        <v>100029676</v>
      </c>
      <c r="F65" s="150">
        <v>448</v>
      </c>
      <c r="G65" s="38">
        <f>F65*(1-$G$4)</f>
        <v>448</v>
      </c>
      <c r="H65" s="117"/>
      <c r="I65" s="150">
        <f t="shared" si="0"/>
        <v>0</v>
      </c>
    </row>
    <row r="66" spans="1:9" ht="10.199999999999999" customHeight="1" thickBot="1" x14ac:dyDescent="0.3">
      <c r="A66" s="284"/>
      <c r="B66" s="284"/>
      <c r="C66" s="284"/>
      <c r="D66" s="284"/>
      <c r="E66" s="284"/>
      <c r="F66" s="284"/>
      <c r="G66" s="284"/>
      <c r="H66" s="284"/>
      <c r="I66" s="284"/>
    </row>
    <row r="67" spans="1:9" ht="90" customHeight="1" thickBot="1" x14ac:dyDescent="0.3">
      <c r="A67" s="253"/>
      <c r="B67" s="22" t="s">
        <v>1751</v>
      </c>
      <c r="C67" s="30" t="s">
        <v>1752</v>
      </c>
      <c r="D67" s="23" t="s">
        <v>1753</v>
      </c>
      <c r="E67" s="23" t="s">
        <v>1754</v>
      </c>
      <c r="F67" s="150">
        <v>683</v>
      </c>
      <c r="G67" s="38">
        <f>F67*(1-$G$4)</f>
        <v>683</v>
      </c>
      <c r="H67" s="117"/>
      <c r="I67" s="150">
        <f t="shared" si="0"/>
        <v>0</v>
      </c>
    </row>
    <row r="68" spans="1:9" ht="10.199999999999999" customHeight="1" thickBot="1" x14ac:dyDescent="0.3">
      <c r="A68" s="284"/>
      <c r="B68" s="284"/>
      <c r="C68" s="284"/>
      <c r="D68" s="284"/>
      <c r="E68" s="284"/>
      <c r="F68" s="284"/>
      <c r="G68" s="284"/>
      <c r="H68" s="284"/>
      <c r="I68" s="284"/>
    </row>
    <row r="69" spans="1:9" ht="45" customHeight="1" thickBot="1" x14ac:dyDescent="0.3">
      <c r="A69" s="288"/>
      <c r="B69" s="280" t="s">
        <v>551</v>
      </c>
      <c r="C69" s="30" t="s">
        <v>1535</v>
      </c>
      <c r="D69" s="23" t="s">
        <v>571</v>
      </c>
      <c r="E69" s="23">
        <v>100029678</v>
      </c>
      <c r="F69" s="150">
        <v>730</v>
      </c>
      <c r="G69" s="38">
        <f>F69*(1-$G$4)</f>
        <v>730</v>
      </c>
      <c r="H69" s="117"/>
      <c r="I69" s="150">
        <f t="shared" si="0"/>
        <v>0</v>
      </c>
    </row>
    <row r="70" spans="1:9" ht="45" customHeight="1" thickBot="1" x14ac:dyDescent="0.3">
      <c r="A70" s="288"/>
      <c r="B70" s="280"/>
      <c r="C70" s="30" t="s">
        <v>1536</v>
      </c>
      <c r="D70" s="23" t="s">
        <v>572</v>
      </c>
      <c r="E70" s="23" t="s">
        <v>588</v>
      </c>
      <c r="F70" s="150">
        <v>821</v>
      </c>
      <c r="G70" s="38">
        <f>F70*(1-$G$4)</f>
        <v>821</v>
      </c>
      <c r="H70" s="117"/>
      <c r="I70" s="150">
        <f t="shared" si="0"/>
        <v>0</v>
      </c>
    </row>
    <row r="71" spans="1:9" ht="10.199999999999999" customHeight="1" thickBot="1" x14ac:dyDescent="0.3">
      <c r="A71" s="284"/>
      <c r="B71" s="284"/>
      <c r="C71" s="284"/>
      <c r="D71" s="284"/>
      <c r="E71" s="284"/>
      <c r="F71" s="284"/>
      <c r="G71" s="284"/>
      <c r="H71" s="284"/>
      <c r="I71" s="284"/>
    </row>
    <row r="72" spans="1:9" ht="45" customHeight="1" thickBot="1" x14ac:dyDescent="0.3">
      <c r="A72" s="288"/>
      <c r="B72" s="280" t="s">
        <v>552</v>
      </c>
      <c r="C72" s="30" t="s">
        <v>1542</v>
      </c>
      <c r="D72" s="23" t="s">
        <v>573</v>
      </c>
      <c r="E72" s="23" t="s">
        <v>589</v>
      </c>
      <c r="F72" s="150">
        <v>2202</v>
      </c>
      <c r="G72" s="38">
        <f>F72*(1-$G$4)</f>
        <v>2202</v>
      </c>
      <c r="H72" s="117"/>
      <c r="I72" s="150">
        <f t="shared" si="0"/>
        <v>0</v>
      </c>
    </row>
    <row r="73" spans="1:9" ht="45" customHeight="1" thickBot="1" x14ac:dyDescent="0.3">
      <c r="A73" s="288"/>
      <c r="B73" s="280"/>
      <c r="C73" s="30" t="s">
        <v>1545</v>
      </c>
      <c r="D73" s="23" t="s">
        <v>574</v>
      </c>
      <c r="E73" s="23" t="s">
        <v>590</v>
      </c>
      <c r="F73" s="150">
        <v>2445</v>
      </c>
      <c r="G73" s="38">
        <f>F73*(1-$G$4)</f>
        <v>2445</v>
      </c>
      <c r="H73" s="117"/>
      <c r="I73" s="150">
        <f t="shared" si="0"/>
        <v>0</v>
      </c>
    </row>
    <row r="74" spans="1:9" ht="10.199999999999999" customHeight="1" thickBot="1" x14ac:dyDescent="0.3">
      <c r="A74" s="284"/>
      <c r="B74" s="284"/>
      <c r="C74" s="284"/>
      <c r="D74" s="284"/>
      <c r="E74" s="284"/>
      <c r="F74" s="284"/>
      <c r="G74" s="284"/>
      <c r="H74" s="284"/>
      <c r="I74" s="284"/>
    </row>
    <row r="75" spans="1:9" ht="45" customHeight="1" thickBot="1" x14ac:dyDescent="0.3">
      <c r="A75" s="288"/>
      <c r="B75" s="280" t="s">
        <v>553</v>
      </c>
      <c r="C75" s="30" t="s">
        <v>1549</v>
      </c>
      <c r="D75" s="23" t="s">
        <v>575</v>
      </c>
      <c r="E75" s="23" t="s">
        <v>591</v>
      </c>
      <c r="F75" s="150">
        <v>1927</v>
      </c>
      <c r="G75" s="38">
        <f>F75*(1-$G$4)</f>
        <v>1927</v>
      </c>
      <c r="H75" s="117"/>
      <c r="I75" s="150">
        <f t="shared" si="0"/>
        <v>0</v>
      </c>
    </row>
    <row r="76" spans="1:9" ht="45" customHeight="1" thickBot="1" x14ac:dyDescent="0.3">
      <c r="A76" s="288"/>
      <c r="B76" s="280"/>
      <c r="C76" s="30" t="s">
        <v>1550</v>
      </c>
      <c r="D76" s="23" t="s">
        <v>576</v>
      </c>
      <c r="E76" s="23" t="s">
        <v>592</v>
      </c>
      <c r="F76" s="150">
        <v>2178</v>
      </c>
      <c r="G76" s="38">
        <f>F76*(1-$G$4)</f>
        <v>2178</v>
      </c>
      <c r="H76" s="117"/>
      <c r="I76" s="150">
        <f t="shared" si="0"/>
        <v>0</v>
      </c>
    </row>
    <row r="77" spans="1:9" ht="10.199999999999999" customHeight="1" thickBot="1" x14ac:dyDescent="0.3">
      <c r="A77" s="284"/>
      <c r="B77" s="284"/>
      <c r="C77" s="284"/>
      <c r="D77" s="284"/>
      <c r="E77" s="284"/>
      <c r="F77" s="284"/>
      <c r="G77" s="284"/>
      <c r="H77" s="284"/>
      <c r="I77" s="284"/>
    </row>
    <row r="78" spans="1:9" ht="90" customHeight="1" thickBot="1" x14ac:dyDescent="0.3">
      <c r="A78" s="77"/>
      <c r="B78" s="22" t="s">
        <v>577</v>
      </c>
      <c r="C78" s="34" t="s">
        <v>1099</v>
      </c>
      <c r="D78" s="34" t="s">
        <v>1100</v>
      </c>
      <c r="E78" s="22" t="s">
        <v>593</v>
      </c>
      <c r="F78" s="228">
        <v>34502</v>
      </c>
      <c r="G78" s="38">
        <f>F78*(1-$G$4)</f>
        <v>34502</v>
      </c>
      <c r="H78" s="117"/>
      <c r="I78" s="150">
        <f t="shared" si="0"/>
        <v>0</v>
      </c>
    </row>
    <row r="79" spans="1:9" s="81" customFormat="1" ht="22.95" customHeight="1" thickBot="1" x14ac:dyDescent="0.3">
      <c r="A79" s="79"/>
      <c r="B79" s="79"/>
      <c r="C79" s="79"/>
      <c r="D79" s="79"/>
      <c r="E79" s="79"/>
      <c r="F79" s="174"/>
      <c r="G79" s="80"/>
      <c r="H79" s="79"/>
      <c r="I79" s="174"/>
    </row>
    <row r="80" spans="1:9" s="81" customFormat="1" ht="33" customHeight="1" thickBot="1" x14ac:dyDescent="0.3">
      <c r="A80" s="298" t="s">
        <v>1689</v>
      </c>
      <c r="B80" s="298"/>
      <c r="C80" s="82"/>
      <c r="D80" s="83"/>
      <c r="E80" s="83"/>
      <c r="F80" s="229"/>
      <c r="G80" s="298" t="s">
        <v>21</v>
      </c>
      <c r="H80" s="298"/>
      <c r="I80" s="298"/>
    </row>
    <row r="81" spans="1:9" s="81" customFormat="1" ht="30.45" customHeight="1" thickBot="1" x14ac:dyDescent="0.3">
      <c r="A81" s="298"/>
      <c r="B81" s="298"/>
      <c r="C81" s="82"/>
      <c r="D81" s="83"/>
      <c r="E81" s="83"/>
      <c r="F81" s="229"/>
      <c r="G81" s="298"/>
      <c r="H81" s="298"/>
      <c r="I81" s="298"/>
    </row>
    <row r="82" spans="1:9" ht="13.95" hidden="1" customHeight="1" x14ac:dyDescent="0.25">
      <c r="D82" s="84"/>
      <c r="E82" s="84"/>
    </row>
    <row r="83" spans="1:9" ht="7.2" hidden="1" customHeight="1" x14ac:dyDescent="0.25"/>
  </sheetData>
  <sheetProtection algorithmName="SHA-512" hashValue="1T9x/L87u3WYtQPwa5l1S4ZxUtkddHl5hDKtAjz5k8RZP0TcpcNgCFR53/+mUOU5gZ04WfwJLpM6eRroLapctA==" saltValue="BH70mbvpzZ7xaejlrTxDYw==" spinCount="100000" sheet="1" objects="1" scenarios="1"/>
  <mergeCells count="45">
    <mergeCell ref="A1:I2"/>
    <mergeCell ref="G80:I81"/>
    <mergeCell ref="B26:B37"/>
    <mergeCell ref="A26:A37"/>
    <mergeCell ref="B72:B73"/>
    <mergeCell ref="A72:A73"/>
    <mergeCell ref="B75:B76"/>
    <mergeCell ref="A75:A76"/>
    <mergeCell ref="A51:A55"/>
    <mergeCell ref="B51:B55"/>
    <mergeCell ref="A57:A61"/>
    <mergeCell ref="B57:B61"/>
    <mergeCell ref="A80:B81"/>
    <mergeCell ref="A69:A70"/>
    <mergeCell ref="B69:B70"/>
    <mergeCell ref="A50:I50"/>
    <mergeCell ref="A56:I56"/>
    <mergeCell ref="A22:A24"/>
    <mergeCell ref="B22:B24"/>
    <mergeCell ref="A39:A41"/>
    <mergeCell ref="B39:B41"/>
    <mergeCell ref="A43:A47"/>
    <mergeCell ref="B43:B47"/>
    <mergeCell ref="A25:I25"/>
    <mergeCell ref="A38:I38"/>
    <mergeCell ref="A42:I42"/>
    <mergeCell ref="A48:I48"/>
    <mergeCell ref="A7:I7"/>
    <mergeCell ref="A11:I11"/>
    <mergeCell ref="A13:I13"/>
    <mergeCell ref="A17:I17"/>
    <mergeCell ref="A21:I21"/>
    <mergeCell ref="A8:A10"/>
    <mergeCell ref="B8:B10"/>
    <mergeCell ref="A14:A16"/>
    <mergeCell ref="B14:B16"/>
    <mergeCell ref="A18:A20"/>
    <mergeCell ref="B18:B20"/>
    <mergeCell ref="A77:I77"/>
    <mergeCell ref="A62:I62"/>
    <mergeCell ref="A64:I64"/>
    <mergeCell ref="A66:I66"/>
    <mergeCell ref="A71:I71"/>
    <mergeCell ref="A74:I74"/>
    <mergeCell ref="A68:I6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K346"/>
  <sheetViews>
    <sheetView zoomScale="60" zoomScaleNormal="60" workbookViewId="0">
      <pane ySplit="5" topLeftCell="A6" activePane="bottomLeft" state="frozen"/>
      <selection pane="bottomLeft" activeCell="G7" sqref="G7:H7"/>
    </sheetView>
  </sheetViews>
  <sheetFormatPr defaultColWidth="0" defaultRowHeight="18" zeroHeight="1" x14ac:dyDescent="0.25"/>
  <cols>
    <col min="1" max="1" width="30.44140625" style="66" customWidth="1"/>
    <col min="2" max="2" width="28.44140625" style="66" customWidth="1"/>
    <col min="3" max="3" width="15.6640625" style="66" customWidth="1"/>
    <col min="4" max="4" width="19.33203125" style="66" customWidth="1"/>
    <col min="5" max="5" width="11.77734375" style="66" hidden="1" customWidth="1"/>
    <col min="6" max="6" width="22.109375" style="133" bestFit="1" customWidth="1"/>
    <col min="7" max="7" width="20.109375" style="106" customWidth="1"/>
    <col min="8" max="8" width="17" style="66" bestFit="1" customWidth="1"/>
    <col min="9" max="9" width="20.6640625" style="204" customWidth="1"/>
    <col min="10" max="11" width="0" style="66" hidden="1" customWidth="1"/>
    <col min="12" max="16384" width="9" style="66" hidden="1"/>
  </cols>
  <sheetData>
    <row r="1" spans="1:11" ht="61.2" customHeight="1" x14ac:dyDescent="0.25">
      <c r="A1" s="299"/>
      <c r="B1" s="300"/>
      <c r="C1" s="300"/>
      <c r="D1" s="300"/>
      <c r="E1" s="300"/>
      <c r="F1" s="300"/>
      <c r="G1" s="300"/>
      <c r="H1" s="300"/>
      <c r="I1" s="301"/>
      <c r="J1" s="65"/>
      <c r="K1" s="65"/>
    </row>
    <row r="2" spans="1:11" ht="54.45" customHeight="1" thickBot="1" x14ac:dyDescent="0.3">
      <c r="A2" s="302"/>
      <c r="B2" s="303"/>
      <c r="C2" s="303"/>
      <c r="D2" s="303"/>
      <c r="E2" s="303"/>
      <c r="F2" s="303"/>
      <c r="G2" s="303"/>
      <c r="H2" s="303"/>
      <c r="I2" s="304"/>
      <c r="J2" s="65"/>
      <c r="K2" s="65"/>
    </row>
    <row r="3" spans="1:11" ht="25.2" customHeight="1" thickBot="1" x14ac:dyDescent="0.3">
      <c r="A3" s="65"/>
      <c r="B3" s="67"/>
      <c r="C3" s="256" t="s">
        <v>1704</v>
      </c>
      <c r="D3" s="190">
        <f>SUM(I7:I16,I18:I27,I29:I36,I37:I38,I40:I49,I51:I56,I58:I63,I65:I71,I73:I79,I81:I87,I89:I91,I93:I102,I104:I110,I112:I118,I120:I129,I131:I144,I145:I155,I156:I158,I160:I166,I168:I173,I175:I177,I179:I182,I184:I195,I196:I206,I207:I218,I219:I221,I223:I232,I234:I243,I245:I251,I253:I259,I261:I264,I266:I269,I271,I273:I274,I276:I285,I287,I289,I291:I294,I296:I301,I303:I308,I310:I315,I317:I319,I321:I324,I326:I334,I336,I338,I340,I341)</f>
        <v>0</v>
      </c>
      <c r="E3" s="67"/>
      <c r="F3" s="129"/>
      <c r="G3" s="43">
        <v>0</v>
      </c>
      <c r="H3" s="65"/>
      <c r="I3" s="205"/>
      <c r="J3" s="65"/>
      <c r="K3" s="65"/>
    </row>
    <row r="4" spans="1:11" ht="15" customHeight="1" thickBot="1" x14ac:dyDescent="0.3">
      <c r="A4" s="68"/>
      <c r="B4" s="68"/>
      <c r="C4" s="68"/>
      <c r="D4" s="68"/>
      <c r="E4" s="68"/>
      <c r="F4" s="130"/>
      <c r="G4" s="105"/>
      <c r="H4" s="68"/>
      <c r="I4" s="206"/>
      <c r="J4" s="65"/>
      <c r="K4" s="65"/>
    </row>
    <row r="5" spans="1:11" s="69" customFormat="1" ht="94.2" customHeight="1" thickBot="1" x14ac:dyDescent="0.3">
      <c r="A5" s="28" t="s">
        <v>0</v>
      </c>
      <c r="B5" s="28" t="s">
        <v>1</v>
      </c>
      <c r="C5" s="28" t="s">
        <v>2</v>
      </c>
      <c r="D5" s="28" t="s">
        <v>3</v>
      </c>
      <c r="E5" s="28" t="s">
        <v>247</v>
      </c>
      <c r="F5" s="127" t="s">
        <v>45</v>
      </c>
      <c r="G5" s="89" t="s">
        <v>42</v>
      </c>
      <c r="H5" s="28" t="s">
        <v>44</v>
      </c>
      <c r="I5" s="89" t="s">
        <v>43</v>
      </c>
    </row>
    <row r="6" spans="1:11" ht="6" customHeight="1" thickBot="1" x14ac:dyDescent="0.3">
      <c r="A6" s="284"/>
      <c r="B6" s="284"/>
      <c r="C6" s="284"/>
      <c r="D6" s="284"/>
      <c r="E6" s="284"/>
      <c r="F6" s="284"/>
      <c r="G6" s="284"/>
      <c r="H6" s="284"/>
      <c r="I6" s="284"/>
    </row>
    <row r="7" spans="1:11" ht="30" customHeight="1" thickBot="1" x14ac:dyDescent="0.3">
      <c r="A7" s="280"/>
      <c r="B7" s="280" t="s">
        <v>401</v>
      </c>
      <c r="C7" s="30">
        <v>20</v>
      </c>
      <c r="D7" s="23" t="s">
        <v>246</v>
      </c>
      <c r="E7" s="23">
        <v>100006136</v>
      </c>
      <c r="F7" s="70">
        <v>228</v>
      </c>
      <c r="G7" s="98">
        <f>F7*(1-$G$3)</f>
        <v>228</v>
      </c>
      <c r="H7" s="117"/>
      <c r="I7" s="150">
        <f>G7*H7</f>
        <v>0</v>
      </c>
    </row>
    <row r="8" spans="1:11" ht="30" customHeight="1" thickBot="1" x14ac:dyDescent="0.3">
      <c r="A8" s="280"/>
      <c r="B8" s="280"/>
      <c r="C8" s="62">
        <v>25</v>
      </c>
      <c r="D8" s="30" t="s">
        <v>1557</v>
      </c>
      <c r="E8" s="30">
        <v>100006137</v>
      </c>
      <c r="F8" s="26">
        <v>318</v>
      </c>
      <c r="G8" s="98">
        <f>F8*(1-$G$3)</f>
        <v>318</v>
      </c>
      <c r="H8" s="117"/>
      <c r="I8" s="150">
        <f t="shared" ref="I8:I78" si="0">G8*H8</f>
        <v>0</v>
      </c>
    </row>
    <row r="9" spans="1:11" ht="30" customHeight="1" thickBot="1" x14ac:dyDescent="0.3">
      <c r="A9" s="280"/>
      <c r="B9" s="280"/>
      <c r="C9" s="30">
        <v>32</v>
      </c>
      <c r="D9" s="30" t="s">
        <v>1558</v>
      </c>
      <c r="E9" s="30">
        <v>100006382</v>
      </c>
      <c r="F9" s="26">
        <v>485</v>
      </c>
      <c r="G9" s="98">
        <f t="shared" ref="G9:G15" si="1">F9*(1-$G$3)</f>
        <v>485</v>
      </c>
      <c r="H9" s="117"/>
      <c r="I9" s="150">
        <f t="shared" si="0"/>
        <v>0</v>
      </c>
    </row>
    <row r="10" spans="1:11" ht="30" customHeight="1" thickBot="1" x14ac:dyDescent="0.3">
      <c r="A10" s="280"/>
      <c r="B10" s="280"/>
      <c r="C10" s="62">
        <v>40</v>
      </c>
      <c r="D10" s="30" t="s">
        <v>1559</v>
      </c>
      <c r="E10" s="30">
        <v>100006383</v>
      </c>
      <c r="F10" s="26">
        <v>719</v>
      </c>
      <c r="G10" s="98">
        <f t="shared" si="1"/>
        <v>719</v>
      </c>
      <c r="H10" s="117"/>
      <c r="I10" s="150">
        <f t="shared" si="0"/>
        <v>0</v>
      </c>
    </row>
    <row r="11" spans="1:11" ht="30" customHeight="1" thickBot="1" x14ac:dyDescent="0.3">
      <c r="A11" s="280"/>
      <c r="B11" s="280"/>
      <c r="C11" s="30">
        <v>50</v>
      </c>
      <c r="D11" s="30" t="s">
        <v>1560</v>
      </c>
      <c r="E11" s="30">
        <v>100006384</v>
      </c>
      <c r="F11" s="26">
        <v>1067</v>
      </c>
      <c r="G11" s="98">
        <f t="shared" si="1"/>
        <v>1067</v>
      </c>
      <c r="H11" s="117"/>
      <c r="I11" s="150">
        <f t="shared" si="0"/>
        <v>0</v>
      </c>
    </row>
    <row r="12" spans="1:11" ht="30" customHeight="1" thickBot="1" x14ac:dyDescent="0.3">
      <c r="A12" s="280"/>
      <c r="B12" s="280"/>
      <c r="C12" s="62">
        <v>63</v>
      </c>
      <c r="D12" s="30" t="s">
        <v>1561</v>
      </c>
      <c r="E12" s="30">
        <v>100006385</v>
      </c>
      <c r="F12" s="26">
        <v>2021</v>
      </c>
      <c r="G12" s="98">
        <f t="shared" si="1"/>
        <v>2021</v>
      </c>
      <c r="H12" s="117"/>
      <c r="I12" s="150">
        <f t="shared" si="0"/>
        <v>0</v>
      </c>
    </row>
    <row r="13" spans="1:11" ht="30" customHeight="1" thickBot="1" x14ac:dyDescent="0.3">
      <c r="A13" s="280"/>
      <c r="B13" s="280"/>
      <c r="C13" s="30">
        <v>75</v>
      </c>
      <c r="D13" s="30" t="s">
        <v>1562</v>
      </c>
      <c r="E13" s="30">
        <v>100006990</v>
      </c>
      <c r="F13" s="26">
        <v>2725</v>
      </c>
      <c r="G13" s="98">
        <f t="shared" si="1"/>
        <v>2725</v>
      </c>
      <c r="H13" s="117"/>
      <c r="I13" s="150">
        <f t="shared" si="0"/>
        <v>0</v>
      </c>
    </row>
    <row r="14" spans="1:11" ht="30" customHeight="1" thickBot="1" x14ac:dyDescent="0.3">
      <c r="A14" s="280"/>
      <c r="B14" s="280"/>
      <c r="C14" s="62">
        <v>90</v>
      </c>
      <c r="D14" s="30" t="s">
        <v>1563</v>
      </c>
      <c r="E14" s="30">
        <v>100007492</v>
      </c>
      <c r="F14" s="26">
        <v>4268</v>
      </c>
      <c r="G14" s="98">
        <f t="shared" si="1"/>
        <v>4268</v>
      </c>
      <c r="H14" s="117"/>
      <c r="I14" s="150">
        <f t="shared" si="0"/>
        <v>0</v>
      </c>
    </row>
    <row r="15" spans="1:11" ht="30" customHeight="1" thickBot="1" x14ac:dyDescent="0.3">
      <c r="A15" s="280"/>
      <c r="B15" s="280"/>
      <c r="C15" s="62">
        <v>110</v>
      </c>
      <c r="D15" s="30" t="s">
        <v>1564</v>
      </c>
      <c r="E15" s="30">
        <v>100008702</v>
      </c>
      <c r="F15" s="26">
        <v>6452</v>
      </c>
      <c r="G15" s="98">
        <f t="shared" si="1"/>
        <v>6452</v>
      </c>
      <c r="H15" s="117"/>
      <c r="I15" s="150">
        <f t="shared" si="0"/>
        <v>0</v>
      </c>
    </row>
    <row r="16" spans="1:11" ht="30" customHeight="1" thickBot="1" x14ac:dyDescent="0.3">
      <c r="A16" s="280"/>
      <c r="B16" s="280"/>
      <c r="C16" s="30">
        <v>125</v>
      </c>
      <c r="D16" s="30" t="s">
        <v>1565</v>
      </c>
      <c r="E16" s="30">
        <v>100009277</v>
      </c>
      <c r="F16" s="26">
        <v>8643</v>
      </c>
      <c r="G16" s="98">
        <f>F16*(1-$G$3)</f>
        <v>8643</v>
      </c>
      <c r="H16" s="117"/>
      <c r="I16" s="150">
        <f t="shared" si="0"/>
        <v>0</v>
      </c>
    </row>
    <row r="17" spans="1:9" ht="6" customHeight="1" thickBot="1" x14ac:dyDescent="0.3">
      <c r="A17" s="284"/>
      <c r="B17" s="284"/>
      <c r="C17" s="284"/>
      <c r="D17" s="284"/>
      <c r="E17" s="284"/>
      <c r="F17" s="284"/>
      <c r="G17" s="284"/>
      <c r="H17" s="284"/>
      <c r="I17" s="284"/>
    </row>
    <row r="18" spans="1:9" ht="30" customHeight="1" thickBot="1" x14ac:dyDescent="0.3">
      <c r="A18" s="280"/>
      <c r="B18" s="280" t="s">
        <v>400</v>
      </c>
      <c r="C18" s="62">
        <v>20</v>
      </c>
      <c r="D18" s="34" t="s">
        <v>788</v>
      </c>
      <c r="E18" s="22">
        <v>100006304</v>
      </c>
      <c r="F18" s="26">
        <v>268</v>
      </c>
      <c r="G18" s="98">
        <f t="shared" ref="G18:G27" si="2">F18*(1-$G$3)</f>
        <v>268</v>
      </c>
      <c r="H18" s="117"/>
      <c r="I18" s="150">
        <f t="shared" si="0"/>
        <v>0</v>
      </c>
    </row>
    <row r="19" spans="1:9" ht="30" customHeight="1" thickBot="1" x14ac:dyDescent="0.3">
      <c r="A19" s="280"/>
      <c r="B19" s="280"/>
      <c r="C19" s="30">
        <v>25</v>
      </c>
      <c r="D19" s="34" t="s">
        <v>789</v>
      </c>
      <c r="E19" s="22">
        <v>100006305</v>
      </c>
      <c r="F19" s="26">
        <v>375</v>
      </c>
      <c r="G19" s="98">
        <f t="shared" si="2"/>
        <v>375</v>
      </c>
      <c r="H19" s="117"/>
      <c r="I19" s="150">
        <f t="shared" si="0"/>
        <v>0</v>
      </c>
    </row>
    <row r="20" spans="1:9" ht="30" customHeight="1" thickBot="1" x14ac:dyDescent="0.3">
      <c r="A20" s="280"/>
      <c r="B20" s="280"/>
      <c r="C20" s="62">
        <v>32</v>
      </c>
      <c r="D20" s="34" t="s">
        <v>790</v>
      </c>
      <c r="E20" s="22">
        <v>100006306</v>
      </c>
      <c r="F20" s="26">
        <v>570</v>
      </c>
      <c r="G20" s="98">
        <f t="shared" si="2"/>
        <v>570</v>
      </c>
      <c r="H20" s="117"/>
      <c r="I20" s="150">
        <f t="shared" si="0"/>
        <v>0</v>
      </c>
    </row>
    <row r="21" spans="1:9" ht="30" customHeight="1" thickBot="1" x14ac:dyDescent="0.3">
      <c r="A21" s="280"/>
      <c r="B21" s="280"/>
      <c r="C21" s="30">
        <v>40</v>
      </c>
      <c r="D21" s="34" t="s">
        <v>791</v>
      </c>
      <c r="E21" s="22">
        <v>100006307</v>
      </c>
      <c r="F21" s="26">
        <v>846</v>
      </c>
      <c r="G21" s="98">
        <f t="shared" si="2"/>
        <v>846</v>
      </c>
      <c r="H21" s="117"/>
      <c r="I21" s="150">
        <f t="shared" si="0"/>
        <v>0</v>
      </c>
    </row>
    <row r="22" spans="1:9" ht="30" customHeight="1" thickBot="1" x14ac:dyDescent="0.3">
      <c r="A22" s="280"/>
      <c r="B22" s="280"/>
      <c r="C22" s="62">
        <v>50</v>
      </c>
      <c r="D22" s="34" t="s">
        <v>792</v>
      </c>
      <c r="E22" s="22">
        <v>100006308</v>
      </c>
      <c r="F22" s="26">
        <v>1256</v>
      </c>
      <c r="G22" s="98">
        <f t="shared" si="2"/>
        <v>1256</v>
      </c>
      <c r="H22" s="117"/>
      <c r="I22" s="150">
        <f t="shared" si="0"/>
        <v>0</v>
      </c>
    </row>
    <row r="23" spans="1:9" ht="30" customHeight="1" thickBot="1" x14ac:dyDescent="0.3">
      <c r="A23" s="280"/>
      <c r="B23" s="280"/>
      <c r="C23" s="30">
        <v>63</v>
      </c>
      <c r="D23" s="34" t="s">
        <v>793</v>
      </c>
      <c r="E23" s="22">
        <v>100006309</v>
      </c>
      <c r="F23" s="26">
        <v>2376</v>
      </c>
      <c r="G23" s="98">
        <f t="shared" si="2"/>
        <v>2376</v>
      </c>
      <c r="H23" s="117"/>
      <c r="I23" s="150">
        <f t="shared" si="0"/>
        <v>0</v>
      </c>
    </row>
    <row r="24" spans="1:9" ht="30" customHeight="1" thickBot="1" x14ac:dyDescent="0.3">
      <c r="A24" s="280"/>
      <c r="B24" s="280"/>
      <c r="C24" s="62">
        <v>75</v>
      </c>
      <c r="D24" s="34" t="s">
        <v>794</v>
      </c>
      <c r="E24" s="22">
        <v>100006879</v>
      </c>
      <c r="F24" s="26">
        <v>3206</v>
      </c>
      <c r="G24" s="98">
        <f t="shared" si="2"/>
        <v>3206</v>
      </c>
      <c r="H24" s="117"/>
      <c r="I24" s="150">
        <f t="shared" si="0"/>
        <v>0</v>
      </c>
    </row>
    <row r="25" spans="1:9" ht="30" customHeight="1" thickBot="1" x14ac:dyDescent="0.3">
      <c r="A25" s="280"/>
      <c r="B25" s="280"/>
      <c r="C25" s="30">
        <v>90</v>
      </c>
      <c r="D25" s="34" t="s">
        <v>795</v>
      </c>
      <c r="E25" s="22">
        <v>100006859</v>
      </c>
      <c r="F25" s="26">
        <v>4781</v>
      </c>
      <c r="G25" s="98">
        <f t="shared" si="2"/>
        <v>4781</v>
      </c>
      <c r="H25" s="117"/>
      <c r="I25" s="150">
        <f t="shared" si="0"/>
        <v>0</v>
      </c>
    </row>
    <row r="26" spans="1:9" ht="30" customHeight="1" thickBot="1" x14ac:dyDescent="0.3">
      <c r="A26" s="280"/>
      <c r="B26" s="280"/>
      <c r="C26" s="30">
        <v>110</v>
      </c>
      <c r="D26" s="34" t="s">
        <v>796</v>
      </c>
      <c r="E26" s="22">
        <v>100006860</v>
      </c>
      <c r="F26" s="26">
        <v>6796</v>
      </c>
      <c r="G26" s="98">
        <f t="shared" si="2"/>
        <v>6796</v>
      </c>
      <c r="H26" s="117"/>
      <c r="I26" s="150">
        <f t="shared" si="0"/>
        <v>0</v>
      </c>
    </row>
    <row r="27" spans="1:9" ht="30" customHeight="1" thickBot="1" x14ac:dyDescent="0.3">
      <c r="A27" s="280"/>
      <c r="B27" s="280"/>
      <c r="C27" s="62">
        <v>125</v>
      </c>
      <c r="D27" s="34" t="s">
        <v>797</v>
      </c>
      <c r="E27" s="22">
        <v>100011761</v>
      </c>
      <c r="F27" s="26">
        <v>13583</v>
      </c>
      <c r="G27" s="98">
        <f t="shared" si="2"/>
        <v>13583</v>
      </c>
      <c r="H27" s="117"/>
      <c r="I27" s="150">
        <f t="shared" si="0"/>
        <v>0</v>
      </c>
    </row>
    <row r="28" spans="1:9" ht="6" customHeight="1" thickBot="1" x14ac:dyDescent="0.3">
      <c r="A28" s="284"/>
      <c r="B28" s="284"/>
      <c r="C28" s="284"/>
      <c r="D28" s="284"/>
      <c r="E28" s="284"/>
      <c r="F28" s="284"/>
      <c r="G28" s="284"/>
      <c r="H28" s="284"/>
      <c r="I28" s="284"/>
    </row>
    <row r="29" spans="1:9" ht="30" customHeight="1" thickBot="1" x14ac:dyDescent="0.3">
      <c r="A29" s="280"/>
      <c r="B29" s="280" t="s">
        <v>399</v>
      </c>
      <c r="C29" s="30">
        <v>20</v>
      </c>
      <c r="D29" s="34" t="s">
        <v>249</v>
      </c>
      <c r="E29" s="63" t="s">
        <v>294</v>
      </c>
      <c r="F29" s="26">
        <v>134</v>
      </c>
      <c r="G29" s="98">
        <f t="shared" ref="G29:G38" si="3">F29*(1-$G$3)</f>
        <v>134</v>
      </c>
      <c r="H29" s="117"/>
      <c r="I29" s="150">
        <f t="shared" si="0"/>
        <v>0</v>
      </c>
    </row>
    <row r="30" spans="1:9" ht="30" customHeight="1" thickBot="1" x14ac:dyDescent="0.3">
      <c r="A30" s="280"/>
      <c r="B30" s="280"/>
      <c r="C30" s="62">
        <v>25</v>
      </c>
      <c r="D30" s="34" t="s">
        <v>250</v>
      </c>
      <c r="E30" s="63" t="s">
        <v>295</v>
      </c>
      <c r="F30" s="26">
        <v>210</v>
      </c>
      <c r="G30" s="98">
        <f t="shared" si="3"/>
        <v>210</v>
      </c>
      <c r="H30" s="117"/>
      <c r="I30" s="150">
        <f t="shared" si="0"/>
        <v>0</v>
      </c>
    </row>
    <row r="31" spans="1:9" ht="30" customHeight="1" thickBot="1" x14ac:dyDescent="0.3">
      <c r="A31" s="280"/>
      <c r="B31" s="280"/>
      <c r="C31" s="30">
        <v>32</v>
      </c>
      <c r="D31" s="34" t="s">
        <v>251</v>
      </c>
      <c r="E31" s="63" t="s">
        <v>296</v>
      </c>
      <c r="F31" s="26">
        <v>345</v>
      </c>
      <c r="G31" s="98">
        <f t="shared" si="3"/>
        <v>345</v>
      </c>
      <c r="H31" s="117"/>
      <c r="I31" s="150">
        <f t="shared" si="0"/>
        <v>0</v>
      </c>
    </row>
    <row r="32" spans="1:9" ht="30" customHeight="1" thickBot="1" x14ac:dyDescent="0.3">
      <c r="A32" s="280"/>
      <c r="B32" s="280"/>
      <c r="C32" s="62">
        <v>40</v>
      </c>
      <c r="D32" s="34" t="s">
        <v>252</v>
      </c>
      <c r="E32" s="63" t="s">
        <v>297</v>
      </c>
      <c r="F32" s="26">
        <v>553</v>
      </c>
      <c r="G32" s="98">
        <f t="shared" si="3"/>
        <v>553</v>
      </c>
      <c r="H32" s="117"/>
      <c r="I32" s="150">
        <f t="shared" si="0"/>
        <v>0</v>
      </c>
    </row>
    <row r="33" spans="1:9" ht="30" customHeight="1" thickBot="1" x14ac:dyDescent="0.3">
      <c r="A33" s="280"/>
      <c r="B33" s="280"/>
      <c r="C33" s="30">
        <v>50</v>
      </c>
      <c r="D33" s="34" t="s">
        <v>253</v>
      </c>
      <c r="E33" s="63" t="s">
        <v>298</v>
      </c>
      <c r="F33" s="26">
        <v>890</v>
      </c>
      <c r="G33" s="98">
        <f t="shared" si="3"/>
        <v>890</v>
      </c>
      <c r="H33" s="117"/>
      <c r="I33" s="150">
        <f t="shared" si="0"/>
        <v>0</v>
      </c>
    </row>
    <row r="34" spans="1:9" ht="30" customHeight="1" thickBot="1" x14ac:dyDescent="0.3">
      <c r="A34" s="280"/>
      <c r="B34" s="280"/>
      <c r="C34" s="62">
        <v>63</v>
      </c>
      <c r="D34" s="34" t="s">
        <v>254</v>
      </c>
      <c r="E34" s="63" t="s">
        <v>299</v>
      </c>
      <c r="F34" s="26">
        <v>1777</v>
      </c>
      <c r="G34" s="98">
        <f t="shared" si="3"/>
        <v>1777</v>
      </c>
      <c r="H34" s="117"/>
      <c r="I34" s="150">
        <f t="shared" si="0"/>
        <v>0</v>
      </c>
    </row>
    <row r="35" spans="1:9" ht="30" customHeight="1" thickBot="1" x14ac:dyDescent="0.3">
      <c r="A35" s="280"/>
      <c r="B35" s="280"/>
      <c r="C35" s="30">
        <v>75</v>
      </c>
      <c r="D35" s="34" t="s">
        <v>255</v>
      </c>
      <c r="E35" s="63" t="s">
        <v>300</v>
      </c>
      <c r="F35" s="26">
        <v>2159</v>
      </c>
      <c r="G35" s="98">
        <f t="shared" si="3"/>
        <v>2159</v>
      </c>
      <c r="H35" s="117"/>
      <c r="I35" s="150">
        <f t="shared" si="0"/>
        <v>0</v>
      </c>
    </row>
    <row r="36" spans="1:9" ht="30" customHeight="1" thickBot="1" x14ac:dyDescent="0.3">
      <c r="A36" s="280"/>
      <c r="B36" s="280"/>
      <c r="C36" s="62">
        <v>90</v>
      </c>
      <c r="D36" s="34" t="s">
        <v>256</v>
      </c>
      <c r="E36" s="63" t="s">
        <v>301</v>
      </c>
      <c r="F36" s="26">
        <v>3175</v>
      </c>
      <c r="G36" s="98">
        <f t="shared" si="3"/>
        <v>3175</v>
      </c>
      <c r="H36" s="117"/>
      <c r="I36" s="150">
        <f t="shared" si="0"/>
        <v>0</v>
      </c>
    </row>
    <row r="37" spans="1:9" ht="30" customHeight="1" thickBot="1" x14ac:dyDescent="0.3">
      <c r="A37" s="280"/>
      <c r="B37" s="280"/>
      <c r="C37" s="62">
        <v>110</v>
      </c>
      <c r="D37" s="34" t="s">
        <v>257</v>
      </c>
      <c r="E37" s="63" t="s">
        <v>302</v>
      </c>
      <c r="F37" s="26">
        <v>4965</v>
      </c>
      <c r="G37" s="98">
        <f t="shared" si="3"/>
        <v>4965</v>
      </c>
      <c r="H37" s="117"/>
      <c r="I37" s="150">
        <f t="shared" si="0"/>
        <v>0</v>
      </c>
    </row>
    <row r="38" spans="1:9" ht="30" customHeight="1" thickBot="1" x14ac:dyDescent="0.3">
      <c r="A38" s="280"/>
      <c r="B38" s="280"/>
      <c r="C38" s="30">
        <v>125</v>
      </c>
      <c r="D38" s="34" t="s">
        <v>258</v>
      </c>
      <c r="E38" s="22" t="s">
        <v>248</v>
      </c>
      <c r="F38" s="26">
        <v>8858</v>
      </c>
      <c r="G38" s="98">
        <f t="shared" si="3"/>
        <v>8858</v>
      </c>
      <c r="H38" s="117"/>
      <c r="I38" s="150">
        <f t="shared" si="0"/>
        <v>0</v>
      </c>
    </row>
    <row r="39" spans="1:9" ht="6" customHeight="1" thickBot="1" x14ac:dyDescent="0.3">
      <c r="A39" s="284"/>
      <c r="B39" s="284"/>
      <c r="C39" s="284"/>
      <c r="D39" s="284"/>
      <c r="E39" s="284"/>
      <c r="F39" s="284"/>
      <c r="G39" s="284"/>
      <c r="H39" s="284"/>
      <c r="I39" s="284"/>
    </row>
    <row r="40" spans="1:9" ht="30" customHeight="1" thickBot="1" x14ac:dyDescent="0.3">
      <c r="A40" s="280"/>
      <c r="B40" s="280" t="s">
        <v>398</v>
      </c>
      <c r="C40" s="62">
        <v>20</v>
      </c>
      <c r="D40" s="34" t="s">
        <v>1755</v>
      </c>
      <c r="E40" s="22">
        <v>100011458</v>
      </c>
      <c r="F40" s="26">
        <v>318</v>
      </c>
      <c r="G40" s="98">
        <f t="shared" ref="G40:G49" si="4">F40*(1-$G$3)</f>
        <v>318</v>
      </c>
      <c r="H40" s="117"/>
      <c r="I40" s="150">
        <f t="shared" si="0"/>
        <v>0</v>
      </c>
    </row>
    <row r="41" spans="1:9" ht="30" customHeight="1" thickBot="1" x14ac:dyDescent="0.3">
      <c r="A41" s="280"/>
      <c r="B41" s="280"/>
      <c r="C41" s="30">
        <v>25</v>
      </c>
      <c r="D41" s="34" t="s">
        <v>1756</v>
      </c>
      <c r="E41" s="22">
        <v>100011470</v>
      </c>
      <c r="F41" s="26">
        <v>482</v>
      </c>
      <c r="G41" s="98">
        <f t="shared" si="4"/>
        <v>482</v>
      </c>
      <c r="H41" s="117"/>
      <c r="I41" s="150">
        <f t="shared" si="0"/>
        <v>0</v>
      </c>
    </row>
    <row r="42" spans="1:9" ht="30" customHeight="1" thickBot="1" x14ac:dyDescent="0.3">
      <c r="A42" s="280"/>
      <c r="B42" s="280"/>
      <c r="C42" s="62">
        <v>32</v>
      </c>
      <c r="D42" s="34" t="s">
        <v>1757</v>
      </c>
      <c r="E42" s="22">
        <v>100011469</v>
      </c>
      <c r="F42" s="26">
        <v>775</v>
      </c>
      <c r="G42" s="98">
        <f t="shared" si="4"/>
        <v>775</v>
      </c>
      <c r="H42" s="117"/>
      <c r="I42" s="150">
        <f t="shared" si="0"/>
        <v>0</v>
      </c>
    </row>
    <row r="43" spans="1:9" ht="30" customHeight="1" thickBot="1" x14ac:dyDescent="0.3">
      <c r="A43" s="280"/>
      <c r="B43" s="280"/>
      <c r="C43" s="30">
        <v>40</v>
      </c>
      <c r="D43" s="34" t="s">
        <v>1758</v>
      </c>
      <c r="E43" s="22">
        <v>100011471</v>
      </c>
      <c r="F43" s="26">
        <v>1223</v>
      </c>
      <c r="G43" s="98">
        <f t="shared" si="4"/>
        <v>1223</v>
      </c>
      <c r="H43" s="117"/>
      <c r="I43" s="150">
        <f t="shared" si="0"/>
        <v>0</v>
      </c>
    </row>
    <row r="44" spans="1:9" ht="30" customHeight="1" thickBot="1" x14ac:dyDescent="0.3">
      <c r="A44" s="280"/>
      <c r="B44" s="280"/>
      <c r="C44" s="62">
        <v>50</v>
      </c>
      <c r="D44" s="34" t="s">
        <v>1759</v>
      </c>
      <c r="E44" s="22">
        <v>100011472</v>
      </c>
      <c r="F44" s="26">
        <v>2032</v>
      </c>
      <c r="G44" s="98">
        <f t="shared" si="4"/>
        <v>2032</v>
      </c>
      <c r="H44" s="117"/>
      <c r="I44" s="150">
        <f t="shared" si="0"/>
        <v>0</v>
      </c>
    </row>
    <row r="45" spans="1:9" ht="30" customHeight="1" thickBot="1" x14ac:dyDescent="0.3">
      <c r="A45" s="280"/>
      <c r="B45" s="280"/>
      <c r="C45" s="30">
        <v>63</v>
      </c>
      <c r="D45" s="34" t="s">
        <v>1760</v>
      </c>
      <c r="E45" s="22">
        <v>100011473</v>
      </c>
      <c r="F45" s="26">
        <v>3429</v>
      </c>
      <c r="G45" s="98">
        <f t="shared" si="4"/>
        <v>3429</v>
      </c>
      <c r="H45" s="117"/>
      <c r="I45" s="150">
        <f t="shared" si="0"/>
        <v>0</v>
      </c>
    </row>
    <row r="46" spans="1:9" ht="30" customHeight="1" thickBot="1" x14ac:dyDescent="0.3">
      <c r="A46" s="280"/>
      <c r="B46" s="280"/>
      <c r="C46" s="62">
        <v>75</v>
      </c>
      <c r="D46" s="34" t="s">
        <v>1761</v>
      </c>
      <c r="E46" s="22">
        <v>100011477</v>
      </c>
      <c r="F46" s="26">
        <v>4960</v>
      </c>
      <c r="G46" s="98">
        <f t="shared" si="4"/>
        <v>4960</v>
      </c>
      <c r="H46" s="117"/>
      <c r="I46" s="150">
        <f t="shared" si="0"/>
        <v>0</v>
      </c>
    </row>
    <row r="47" spans="1:9" ht="30" customHeight="1" thickBot="1" x14ac:dyDescent="0.3">
      <c r="A47" s="280"/>
      <c r="B47" s="280"/>
      <c r="C47" s="30">
        <v>90</v>
      </c>
      <c r="D47" s="34" t="s">
        <v>1762</v>
      </c>
      <c r="E47" s="22">
        <v>100011478</v>
      </c>
      <c r="F47" s="26">
        <v>8187</v>
      </c>
      <c r="G47" s="98">
        <f t="shared" si="4"/>
        <v>8187</v>
      </c>
      <c r="H47" s="117"/>
      <c r="I47" s="150">
        <f t="shared" si="0"/>
        <v>0</v>
      </c>
    </row>
    <row r="48" spans="1:9" ht="30" customHeight="1" thickBot="1" x14ac:dyDescent="0.3">
      <c r="A48" s="280"/>
      <c r="B48" s="280"/>
      <c r="C48" s="30">
        <v>110</v>
      </c>
      <c r="D48" s="34" t="s">
        <v>1763</v>
      </c>
      <c r="E48" s="22">
        <v>100011479</v>
      </c>
      <c r="F48" s="26">
        <v>12280</v>
      </c>
      <c r="G48" s="98">
        <f t="shared" si="4"/>
        <v>12280</v>
      </c>
      <c r="H48" s="117"/>
      <c r="I48" s="150">
        <f t="shared" si="0"/>
        <v>0</v>
      </c>
    </row>
    <row r="49" spans="1:9" ht="30" customHeight="1" thickBot="1" x14ac:dyDescent="0.3">
      <c r="A49" s="280"/>
      <c r="B49" s="280"/>
      <c r="C49" s="62">
        <v>125</v>
      </c>
      <c r="D49" s="34" t="s">
        <v>1764</v>
      </c>
      <c r="E49" s="22">
        <v>100011480</v>
      </c>
      <c r="F49" s="26">
        <v>19489</v>
      </c>
      <c r="G49" s="98">
        <f t="shared" si="4"/>
        <v>19489</v>
      </c>
      <c r="H49" s="117"/>
      <c r="I49" s="150">
        <f t="shared" si="0"/>
        <v>0</v>
      </c>
    </row>
    <row r="50" spans="1:9" ht="6" customHeight="1" thickBot="1" x14ac:dyDescent="0.3">
      <c r="A50" s="284"/>
      <c r="B50" s="284"/>
      <c r="C50" s="284"/>
      <c r="D50" s="284"/>
      <c r="E50" s="284"/>
      <c r="F50" s="284"/>
      <c r="G50" s="284"/>
      <c r="H50" s="284"/>
      <c r="I50" s="284"/>
    </row>
    <row r="51" spans="1:9" ht="30" customHeight="1" thickBot="1" x14ac:dyDescent="0.3">
      <c r="A51" s="280"/>
      <c r="B51" s="280" t="s">
        <v>402</v>
      </c>
      <c r="C51" s="22" t="s">
        <v>18</v>
      </c>
      <c r="D51" s="34" t="s">
        <v>798</v>
      </c>
      <c r="E51" s="63" t="s">
        <v>303</v>
      </c>
      <c r="F51" s="26">
        <v>876</v>
      </c>
      <c r="G51" s="98">
        <f t="shared" ref="G51:G56" si="5">F51*(1-$G$3)</f>
        <v>876</v>
      </c>
      <c r="H51" s="117"/>
      <c r="I51" s="150">
        <f t="shared" si="0"/>
        <v>0</v>
      </c>
    </row>
    <row r="52" spans="1:9" ht="30" customHeight="1" thickBot="1" x14ac:dyDescent="0.3">
      <c r="A52" s="280"/>
      <c r="B52" s="280"/>
      <c r="C52" s="25" t="s">
        <v>19</v>
      </c>
      <c r="D52" s="34" t="s">
        <v>799</v>
      </c>
      <c r="E52" s="63" t="s">
        <v>304</v>
      </c>
      <c r="F52" s="26">
        <v>1509</v>
      </c>
      <c r="G52" s="98">
        <f t="shared" si="5"/>
        <v>1509</v>
      </c>
      <c r="H52" s="117"/>
      <c r="I52" s="150">
        <f t="shared" si="0"/>
        <v>0</v>
      </c>
    </row>
    <row r="53" spans="1:9" ht="30" customHeight="1" thickBot="1" x14ac:dyDescent="0.3">
      <c r="A53" s="280"/>
      <c r="B53" s="280"/>
      <c r="C53" s="22" t="s">
        <v>20</v>
      </c>
      <c r="D53" s="34" t="s">
        <v>800</v>
      </c>
      <c r="E53" s="63" t="s">
        <v>305</v>
      </c>
      <c r="F53" s="26">
        <v>1921</v>
      </c>
      <c r="G53" s="98">
        <f t="shared" si="5"/>
        <v>1921</v>
      </c>
      <c r="H53" s="117"/>
      <c r="I53" s="150">
        <f t="shared" si="0"/>
        <v>0</v>
      </c>
    </row>
    <row r="54" spans="1:9" ht="30" customHeight="1" thickBot="1" x14ac:dyDescent="0.3">
      <c r="A54" s="280"/>
      <c r="B54" s="280"/>
      <c r="C54" s="25" t="s">
        <v>46</v>
      </c>
      <c r="D54" s="34" t="s">
        <v>801</v>
      </c>
      <c r="E54" s="63" t="s">
        <v>306</v>
      </c>
      <c r="F54" s="26">
        <v>3154</v>
      </c>
      <c r="G54" s="98">
        <f t="shared" si="5"/>
        <v>3154</v>
      </c>
      <c r="H54" s="117"/>
      <c r="I54" s="150">
        <f t="shared" si="0"/>
        <v>0</v>
      </c>
    </row>
    <row r="55" spans="1:9" ht="30" customHeight="1" thickBot="1" x14ac:dyDescent="0.3">
      <c r="A55" s="280"/>
      <c r="B55" s="280"/>
      <c r="C55" s="22" t="s">
        <v>47</v>
      </c>
      <c r="D55" s="34" t="s">
        <v>802</v>
      </c>
      <c r="E55" s="63" t="s">
        <v>307</v>
      </c>
      <c r="F55" s="26">
        <v>7371</v>
      </c>
      <c r="G55" s="98">
        <f t="shared" si="5"/>
        <v>7371</v>
      </c>
      <c r="H55" s="117"/>
      <c r="I55" s="150">
        <f t="shared" si="0"/>
        <v>0</v>
      </c>
    </row>
    <row r="56" spans="1:9" ht="30" customHeight="1" thickBot="1" x14ac:dyDescent="0.3">
      <c r="A56" s="280"/>
      <c r="B56" s="280"/>
      <c r="C56" s="25" t="s">
        <v>48</v>
      </c>
      <c r="D56" s="34" t="s">
        <v>803</v>
      </c>
      <c r="E56" s="22" t="s">
        <v>260</v>
      </c>
      <c r="F56" s="26">
        <v>13819</v>
      </c>
      <c r="G56" s="98">
        <f t="shared" si="5"/>
        <v>13819</v>
      </c>
      <c r="H56" s="117"/>
      <c r="I56" s="150">
        <f t="shared" si="0"/>
        <v>0</v>
      </c>
    </row>
    <row r="57" spans="1:9" ht="6" customHeight="1" thickBot="1" x14ac:dyDescent="0.3">
      <c r="A57" s="284"/>
      <c r="B57" s="284"/>
      <c r="C57" s="284"/>
      <c r="D57" s="284"/>
      <c r="E57" s="284"/>
      <c r="F57" s="284"/>
      <c r="G57" s="284"/>
      <c r="H57" s="284"/>
      <c r="I57" s="284"/>
    </row>
    <row r="58" spans="1:9" ht="30" customHeight="1" thickBot="1" x14ac:dyDescent="0.3">
      <c r="A58" s="280"/>
      <c r="B58" s="280" t="s">
        <v>1495</v>
      </c>
      <c r="C58" s="25" t="s">
        <v>18</v>
      </c>
      <c r="D58" s="34" t="s">
        <v>804</v>
      </c>
      <c r="E58" s="63" t="s">
        <v>308</v>
      </c>
      <c r="F58" s="26">
        <v>830</v>
      </c>
      <c r="G58" s="98">
        <f t="shared" ref="G58:G63" si="6">F58*(1-$G$3)</f>
        <v>830</v>
      </c>
      <c r="H58" s="117"/>
      <c r="I58" s="150">
        <f t="shared" si="0"/>
        <v>0</v>
      </c>
    </row>
    <row r="59" spans="1:9" ht="30" customHeight="1" thickBot="1" x14ac:dyDescent="0.3">
      <c r="A59" s="280"/>
      <c r="B59" s="280"/>
      <c r="C59" s="22" t="s">
        <v>19</v>
      </c>
      <c r="D59" s="34" t="s">
        <v>805</v>
      </c>
      <c r="E59" s="63" t="s">
        <v>309</v>
      </c>
      <c r="F59" s="26">
        <v>1441</v>
      </c>
      <c r="G59" s="98">
        <f t="shared" si="6"/>
        <v>1441</v>
      </c>
      <c r="H59" s="117"/>
      <c r="I59" s="150">
        <f t="shared" si="0"/>
        <v>0</v>
      </c>
    </row>
    <row r="60" spans="1:9" ht="30" customHeight="1" thickBot="1" x14ac:dyDescent="0.3">
      <c r="A60" s="280"/>
      <c r="B60" s="280"/>
      <c r="C60" s="25" t="s">
        <v>20</v>
      </c>
      <c r="D60" s="34" t="s">
        <v>806</v>
      </c>
      <c r="E60" s="63" t="s">
        <v>310</v>
      </c>
      <c r="F60" s="26">
        <v>1704</v>
      </c>
      <c r="G60" s="98">
        <f t="shared" si="6"/>
        <v>1704</v>
      </c>
      <c r="H60" s="117"/>
      <c r="I60" s="150">
        <f t="shared" si="0"/>
        <v>0</v>
      </c>
    </row>
    <row r="61" spans="1:9" ht="30" customHeight="1" thickBot="1" x14ac:dyDescent="0.3">
      <c r="A61" s="280"/>
      <c r="B61" s="280"/>
      <c r="C61" s="22" t="s">
        <v>46</v>
      </c>
      <c r="D61" s="34" t="s">
        <v>807</v>
      </c>
      <c r="E61" s="63" t="s">
        <v>311</v>
      </c>
      <c r="F61" s="26">
        <v>2727</v>
      </c>
      <c r="G61" s="98">
        <f t="shared" si="6"/>
        <v>2727</v>
      </c>
      <c r="H61" s="117"/>
      <c r="I61" s="150">
        <f t="shared" si="0"/>
        <v>0</v>
      </c>
    </row>
    <row r="62" spans="1:9" ht="30" customHeight="1" thickBot="1" x14ac:dyDescent="0.3">
      <c r="A62" s="280"/>
      <c r="B62" s="280"/>
      <c r="C62" s="25" t="s">
        <v>47</v>
      </c>
      <c r="D62" s="34" t="s">
        <v>808</v>
      </c>
      <c r="E62" s="63" t="s">
        <v>312</v>
      </c>
      <c r="F62" s="26">
        <v>6379</v>
      </c>
      <c r="G62" s="98">
        <f t="shared" si="6"/>
        <v>6379</v>
      </c>
      <c r="H62" s="117"/>
      <c r="I62" s="150">
        <f t="shared" si="0"/>
        <v>0</v>
      </c>
    </row>
    <row r="63" spans="1:9" ht="30" customHeight="1" thickBot="1" x14ac:dyDescent="0.3">
      <c r="A63" s="280"/>
      <c r="B63" s="280"/>
      <c r="C63" s="22" t="s">
        <v>48</v>
      </c>
      <c r="D63" s="34" t="s">
        <v>809</v>
      </c>
      <c r="E63" s="22" t="s">
        <v>259</v>
      </c>
      <c r="F63" s="26">
        <v>11819</v>
      </c>
      <c r="G63" s="98">
        <f t="shared" si="6"/>
        <v>11819</v>
      </c>
      <c r="H63" s="117"/>
      <c r="I63" s="150">
        <f t="shared" si="0"/>
        <v>0</v>
      </c>
    </row>
    <row r="64" spans="1:9" ht="6" customHeight="1" thickBot="1" x14ac:dyDescent="0.3">
      <c r="A64" s="284"/>
      <c r="B64" s="284"/>
      <c r="C64" s="284"/>
      <c r="D64" s="284"/>
      <c r="E64" s="284"/>
      <c r="F64" s="284"/>
      <c r="G64" s="284"/>
      <c r="H64" s="284"/>
      <c r="I64" s="284"/>
    </row>
    <row r="65" spans="1:9" ht="30" customHeight="1" thickBot="1" x14ac:dyDescent="0.3">
      <c r="A65" s="280"/>
      <c r="B65" s="280" t="s">
        <v>396</v>
      </c>
      <c r="C65" s="22" t="s">
        <v>1529</v>
      </c>
      <c r="D65" s="34" t="s">
        <v>810</v>
      </c>
      <c r="E65" s="22">
        <v>100013494</v>
      </c>
      <c r="F65" s="26">
        <v>252</v>
      </c>
      <c r="G65" s="98">
        <f t="shared" ref="G65:G71" si="7">F65*(1-$G$3)</f>
        <v>252</v>
      </c>
      <c r="H65" s="117"/>
      <c r="I65" s="150">
        <f t="shared" si="0"/>
        <v>0</v>
      </c>
    </row>
    <row r="66" spans="1:9" ht="30" customHeight="1" thickBot="1" x14ac:dyDescent="0.3">
      <c r="A66" s="280"/>
      <c r="B66" s="280"/>
      <c r="C66" s="22" t="s">
        <v>1530</v>
      </c>
      <c r="D66" s="34" t="s">
        <v>811</v>
      </c>
      <c r="E66" s="22">
        <v>100013495</v>
      </c>
      <c r="F66" s="26">
        <v>364</v>
      </c>
      <c r="G66" s="98">
        <f t="shared" si="7"/>
        <v>364</v>
      </c>
      <c r="H66" s="117"/>
      <c r="I66" s="150">
        <f t="shared" si="0"/>
        <v>0</v>
      </c>
    </row>
    <row r="67" spans="1:9" ht="30" customHeight="1" thickBot="1" x14ac:dyDescent="0.3">
      <c r="A67" s="280"/>
      <c r="B67" s="280"/>
      <c r="C67" s="22" t="s">
        <v>1534</v>
      </c>
      <c r="D67" s="34" t="s">
        <v>812</v>
      </c>
      <c r="E67" s="22">
        <v>100013496</v>
      </c>
      <c r="F67" s="26">
        <v>302</v>
      </c>
      <c r="G67" s="98">
        <f t="shared" si="7"/>
        <v>302</v>
      </c>
      <c r="H67" s="117"/>
      <c r="I67" s="150">
        <f t="shared" si="0"/>
        <v>0</v>
      </c>
    </row>
    <row r="68" spans="1:9" ht="30" customHeight="1" thickBot="1" x14ac:dyDescent="0.3">
      <c r="A68" s="280"/>
      <c r="B68" s="280"/>
      <c r="C68" s="22" t="s">
        <v>1531</v>
      </c>
      <c r="D68" s="34" t="s">
        <v>813</v>
      </c>
      <c r="E68" s="22">
        <v>100013497</v>
      </c>
      <c r="F68" s="26">
        <v>386</v>
      </c>
      <c r="G68" s="98">
        <f t="shared" si="7"/>
        <v>386</v>
      </c>
      <c r="H68" s="117"/>
      <c r="I68" s="150">
        <f t="shared" si="0"/>
        <v>0</v>
      </c>
    </row>
    <row r="69" spans="1:9" ht="30" customHeight="1" thickBot="1" x14ac:dyDescent="0.3">
      <c r="A69" s="280"/>
      <c r="B69" s="280"/>
      <c r="C69" s="34" t="s">
        <v>20</v>
      </c>
      <c r="D69" s="34" t="s">
        <v>814</v>
      </c>
      <c r="E69" s="22">
        <v>100013582</v>
      </c>
      <c r="F69" s="26">
        <v>495</v>
      </c>
      <c r="G69" s="98">
        <f t="shared" si="7"/>
        <v>495</v>
      </c>
      <c r="H69" s="117"/>
      <c r="I69" s="150">
        <f t="shared" si="0"/>
        <v>0</v>
      </c>
    </row>
    <row r="70" spans="1:9" ht="30" customHeight="1" thickBot="1" x14ac:dyDescent="0.3">
      <c r="A70" s="280"/>
      <c r="B70" s="280"/>
      <c r="C70" s="22" t="s">
        <v>1566</v>
      </c>
      <c r="D70" s="34" t="s">
        <v>815</v>
      </c>
      <c r="E70" s="22">
        <v>100012471</v>
      </c>
      <c r="F70" s="26">
        <v>686</v>
      </c>
      <c r="G70" s="98">
        <f t="shared" si="7"/>
        <v>686</v>
      </c>
      <c r="H70" s="117"/>
      <c r="I70" s="150">
        <f t="shared" si="0"/>
        <v>0</v>
      </c>
    </row>
    <row r="71" spans="1:9" ht="30" customHeight="1" thickBot="1" x14ac:dyDescent="0.3">
      <c r="A71" s="280"/>
      <c r="B71" s="280"/>
      <c r="C71" s="22" t="s">
        <v>1567</v>
      </c>
      <c r="D71" s="34" t="s">
        <v>816</v>
      </c>
      <c r="E71" s="22">
        <v>100013498</v>
      </c>
      <c r="F71" s="26">
        <v>741</v>
      </c>
      <c r="G71" s="98">
        <f t="shared" si="7"/>
        <v>741</v>
      </c>
      <c r="H71" s="117"/>
      <c r="I71" s="150">
        <f t="shared" si="0"/>
        <v>0</v>
      </c>
    </row>
    <row r="72" spans="1:9" ht="6" customHeight="1" thickBot="1" x14ac:dyDescent="0.3">
      <c r="A72" s="284"/>
      <c r="B72" s="284"/>
      <c r="C72" s="284"/>
      <c r="D72" s="284"/>
      <c r="E72" s="284"/>
      <c r="F72" s="284"/>
      <c r="G72" s="284"/>
      <c r="H72" s="284"/>
      <c r="I72" s="284"/>
    </row>
    <row r="73" spans="1:9" ht="30" customHeight="1" thickBot="1" x14ac:dyDescent="0.3">
      <c r="A73" s="280"/>
      <c r="B73" s="280" t="s">
        <v>397</v>
      </c>
      <c r="C73" s="22" t="s">
        <v>1532</v>
      </c>
      <c r="D73" s="34" t="s">
        <v>817</v>
      </c>
      <c r="E73" s="22">
        <v>100013586</v>
      </c>
      <c r="F73" s="26">
        <v>1438</v>
      </c>
      <c r="G73" s="98">
        <f t="shared" ref="G73:G79" si="8">F73*(1-$G$3)</f>
        <v>1438</v>
      </c>
      <c r="H73" s="117"/>
      <c r="I73" s="150">
        <f t="shared" si="0"/>
        <v>0</v>
      </c>
    </row>
    <row r="74" spans="1:9" ht="30" customHeight="1" thickBot="1" x14ac:dyDescent="0.3">
      <c r="A74" s="280"/>
      <c r="B74" s="280"/>
      <c r="C74" s="22" t="s">
        <v>1568</v>
      </c>
      <c r="D74" s="34" t="s">
        <v>818</v>
      </c>
      <c r="E74" s="22" t="s">
        <v>261</v>
      </c>
      <c r="F74" s="26">
        <v>2443</v>
      </c>
      <c r="G74" s="98">
        <f t="shared" si="8"/>
        <v>2443</v>
      </c>
      <c r="H74" s="117"/>
      <c r="I74" s="150">
        <f t="shared" si="0"/>
        <v>0</v>
      </c>
    </row>
    <row r="75" spans="1:9" ht="30" customHeight="1" thickBot="1" x14ac:dyDescent="0.3">
      <c r="A75" s="280"/>
      <c r="B75" s="280"/>
      <c r="C75" s="22" t="s">
        <v>1569</v>
      </c>
      <c r="D75" s="34" t="s">
        <v>819</v>
      </c>
      <c r="E75" s="22">
        <v>100013588</v>
      </c>
      <c r="F75" s="26">
        <v>1629</v>
      </c>
      <c r="G75" s="98">
        <f t="shared" si="8"/>
        <v>1629</v>
      </c>
      <c r="H75" s="117"/>
      <c r="I75" s="150">
        <f t="shared" si="0"/>
        <v>0</v>
      </c>
    </row>
    <row r="76" spans="1:9" ht="30" customHeight="1" thickBot="1" x14ac:dyDescent="0.3">
      <c r="A76" s="280"/>
      <c r="B76" s="280"/>
      <c r="C76" s="22" t="s">
        <v>1570</v>
      </c>
      <c r="D76" s="34" t="s">
        <v>820</v>
      </c>
      <c r="E76" s="22">
        <v>100022533</v>
      </c>
      <c r="F76" s="26">
        <v>2329</v>
      </c>
      <c r="G76" s="98">
        <f t="shared" si="8"/>
        <v>2329</v>
      </c>
      <c r="H76" s="117"/>
      <c r="I76" s="150">
        <f t="shared" si="0"/>
        <v>0</v>
      </c>
    </row>
    <row r="77" spans="1:9" ht="30" customHeight="1" thickBot="1" x14ac:dyDescent="0.3">
      <c r="A77" s="280"/>
      <c r="B77" s="280"/>
      <c r="C77" s="22" t="s">
        <v>1571</v>
      </c>
      <c r="D77" s="34" t="s">
        <v>821</v>
      </c>
      <c r="E77" s="22">
        <v>100022536</v>
      </c>
      <c r="F77" s="26">
        <v>3963</v>
      </c>
      <c r="G77" s="98">
        <f t="shared" si="8"/>
        <v>3963</v>
      </c>
      <c r="H77" s="117"/>
      <c r="I77" s="150">
        <f t="shared" si="0"/>
        <v>0</v>
      </c>
    </row>
    <row r="78" spans="1:9" ht="30" customHeight="1" thickBot="1" x14ac:dyDescent="0.3">
      <c r="A78" s="280"/>
      <c r="B78" s="280"/>
      <c r="C78" s="22" t="s">
        <v>1572</v>
      </c>
      <c r="D78" s="34" t="s">
        <v>822</v>
      </c>
      <c r="E78" s="63" t="s">
        <v>313</v>
      </c>
      <c r="F78" s="26">
        <v>9959</v>
      </c>
      <c r="G78" s="98">
        <f t="shared" si="8"/>
        <v>9959</v>
      </c>
      <c r="H78" s="117"/>
      <c r="I78" s="150">
        <f t="shared" si="0"/>
        <v>0</v>
      </c>
    </row>
    <row r="79" spans="1:9" ht="30" customHeight="1" thickBot="1" x14ac:dyDescent="0.3">
      <c r="A79" s="280"/>
      <c r="B79" s="280"/>
      <c r="C79" s="22" t="s">
        <v>1573</v>
      </c>
      <c r="D79" s="34" t="s">
        <v>823</v>
      </c>
      <c r="E79" s="64" t="s">
        <v>314</v>
      </c>
      <c r="F79" s="26">
        <v>14644</v>
      </c>
      <c r="G79" s="98">
        <f t="shared" si="8"/>
        <v>14644</v>
      </c>
      <c r="H79" s="117"/>
      <c r="I79" s="150">
        <f t="shared" ref="I79:I149" si="9">G79*H79</f>
        <v>0</v>
      </c>
    </row>
    <row r="80" spans="1:9" ht="6" customHeight="1" thickBot="1" x14ac:dyDescent="0.3">
      <c r="A80" s="284"/>
      <c r="B80" s="284"/>
      <c r="C80" s="284"/>
      <c r="D80" s="284"/>
      <c r="E80" s="284"/>
      <c r="F80" s="284"/>
      <c r="G80" s="284"/>
      <c r="H80" s="284"/>
      <c r="I80" s="284"/>
    </row>
    <row r="81" spans="1:9" ht="30" customHeight="1" thickBot="1" x14ac:dyDescent="0.3">
      <c r="A81" s="280"/>
      <c r="B81" s="280" t="s">
        <v>49</v>
      </c>
      <c r="C81" s="30">
        <v>20</v>
      </c>
      <c r="D81" s="34" t="s">
        <v>824</v>
      </c>
      <c r="E81" s="30">
        <v>100013551</v>
      </c>
      <c r="F81" s="70">
        <v>1068</v>
      </c>
      <c r="G81" s="98">
        <f t="shared" ref="G81:G87" si="10">F81*(1-$G$3)</f>
        <v>1068</v>
      </c>
      <c r="H81" s="117"/>
      <c r="I81" s="150">
        <f t="shared" si="9"/>
        <v>0</v>
      </c>
    </row>
    <row r="82" spans="1:9" ht="30" customHeight="1" thickBot="1" x14ac:dyDescent="0.3">
      <c r="A82" s="280"/>
      <c r="B82" s="280"/>
      <c r="C82" s="62">
        <v>25</v>
      </c>
      <c r="D82" s="34" t="s">
        <v>825</v>
      </c>
      <c r="E82" s="25">
        <v>100013552</v>
      </c>
      <c r="F82" s="26">
        <v>1428</v>
      </c>
      <c r="G82" s="98">
        <f t="shared" si="10"/>
        <v>1428</v>
      </c>
      <c r="H82" s="117"/>
      <c r="I82" s="150">
        <f t="shared" si="9"/>
        <v>0</v>
      </c>
    </row>
    <row r="83" spans="1:9" ht="30" customHeight="1" thickBot="1" x14ac:dyDescent="0.3">
      <c r="A83" s="280"/>
      <c r="B83" s="280"/>
      <c r="C83" s="30">
        <v>32</v>
      </c>
      <c r="D83" s="34" t="s">
        <v>826</v>
      </c>
      <c r="E83" s="25">
        <v>100013553</v>
      </c>
      <c r="F83" s="26">
        <v>2045</v>
      </c>
      <c r="G83" s="98">
        <f t="shared" si="10"/>
        <v>2045</v>
      </c>
      <c r="H83" s="117"/>
      <c r="I83" s="150">
        <f t="shared" si="9"/>
        <v>0</v>
      </c>
    </row>
    <row r="84" spans="1:9" ht="30" customHeight="1" thickBot="1" x14ac:dyDescent="0.3">
      <c r="A84" s="280"/>
      <c r="B84" s="280"/>
      <c r="C84" s="62">
        <v>40</v>
      </c>
      <c r="D84" s="34" t="s">
        <v>827</v>
      </c>
      <c r="E84" s="64" t="s">
        <v>315</v>
      </c>
      <c r="F84" s="26">
        <v>3351</v>
      </c>
      <c r="G84" s="98">
        <f t="shared" si="10"/>
        <v>3351</v>
      </c>
      <c r="H84" s="117"/>
      <c r="I84" s="150">
        <f t="shared" si="9"/>
        <v>0</v>
      </c>
    </row>
    <row r="85" spans="1:9" ht="30" customHeight="1" thickBot="1" x14ac:dyDescent="0.3">
      <c r="A85" s="280"/>
      <c r="B85" s="280"/>
      <c r="C85" s="30">
        <v>50</v>
      </c>
      <c r="D85" s="34" t="s">
        <v>828</v>
      </c>
      <c r="E85" s="64" t="s">
        <v>316</v>
      </c>
      <c r="F85" s="26">
        <v>4982</v>
      </c>
      <c r="G85" s="98">
        <f t="shared" si="10"/>
        <v>4982</v>
      </c>
      <c r="H85" s="117"/>
      <c r="I85" s="150">
        <f t="shared" si="9"/>
        <v>0</v>
      </c>
    </row>
    <row r="86" spans="1:9" ht="30" customHeight="1" thickBot="1" x14ac:dyDescent="0.3">
      <c r="A86" s="280"/>
      <c r="B86" s="280"/>
      <c r="C86" s="62">
        <v>63</v>
      </c>
      <c r="D86" s="34" t="s">
        <v>829</v>
      </c>
      <c r="E86" s="64" t="s">
        <v>317</v>
      </c>
      <c r="F86" s="26">
        <v>7363</v>
      </c>
      <c r="G86" s="98">
        <f t="shared" si="10"/>
        <v>7363</v>
      </c>
      <c r="H86" s="117"/>
      <c r="I86" s="150">
        <f t="shared" si="9"/>
        <v>0</v>
      </c>
    </row>
    <row r="87" spans="1:9" ht="30" customHeight="1" thickBot="1" x14ac:dyDescent="0.3">
      <c r="A87" s="280"/>
      <c r="B87" s="280"/>
      <c r="C87" s="62">
        <v>75</v>
      </c>
      <c r="D87" s="34" t="s">
        <v>262</v>
      </c>
      <c r="E87" s="25" t="s">
        <v>263</v>
      </c>
      <c r="F87" s="26">
        <v>23319</v>
      </c>
      <c r="G87" s="98">
        <f t="shared" si="10"/>
        <v>23319</v>
      </c>
      <c r="H87" s="117"/>
      <c r="I87" s="150">
        <f t="shared" si="9"/>
        <v>0</v>
      </c>
    </row>
    <row r="88" spans="1:9" ht="6" customHeight="1" thickBot="1" x14ac:dyDescent="0.3">
      <c r="A88" s="284"/>
      <c r="B88" s="284"/>
      <c r="C88" s="284"/>
      <c r="D88" s="284"/>
      <c r="E88" s="284"/>
      <c r="F88" s="284"/>
      <c r="G88" s="284"/>
      <c r="H88" s="284"/>
      <c r="I88" s="284"/>
    </row>
    <row r="89" spans="1:9" ht="30" customHeight="1" thickBot="1" x14ac:dyDescent="0.3">
      <c r="A89" s="280"/>
      <c r="B89" s="280" t="s">
        <v>264</v>
      </c>
      <c r="C89" s="62">
        <v>20</v>
      </c>
      <c r="D89" s="34" t="s">
        <v>830</v>
      </c>
      <c r="E89" s="30">
        <v>100013640</v>
      </c>
      <c r="F89" s="26">
        <v>1369</v>
      </c>
      <c r="G89" s="98">
        <f>F89*(1-$G$3)</f>
        <v>1369</v>
      </c>
      <c r="H89" s="117"/>
      <c r="I89" s="150">
        <f t="shared" si="9"/>
        <v>0</v>
      </c>
    </row>
    <row r="90" spans="1:9" ht="30" customHeight="1" thickBot="1" x14ac:dyDescent="0.3">
      <c r="A90" s="280"/>
      <c r="B90" s="280"/>
      <c r="C90" s="62">
        <v>25</v>
      </c>
      <c r="D90" s="34" t="s">
        <v>831</v>
      </c>
      <c r="E90" s="62">
        <v>100013641</v>
      </c>
      <c r="F90" s="26">
        <v>2005</v>
      </c>
      <c r="G90" s="98">
        <f>F90*(1-$G$3)</f>
        <v>2005</v>
      </c>
      <c r="H90" s="117"/>
      <c r="I90" s="150">
        <f t="shared" si="9"/>
        <v>0</v>
      </c>
    </row>
    <row r="91" spans="1:9" ht="30" customHeight="1" thickBot="1" x14ac:dyDescent="0.3">
      <c r="A91" s="280"/>
      <c r="B91" s="280"/>
      <c r="C91" s="62">
        <v>32</v>
      </c>
      <c r="D91" s="34" t="s">
        <v>832</v>
      </c>
      <c r="E91" s="30">
        <v>100013642</v>
      </c>
      <c r="F91" s="26">
        <v>2378</v>
      </c>
      <c r="G91" s="98">
        <f>F91*(1-$G$3)</f>
        <v>2378</v>
      </c>
      <c r="H91" s="117"/>
      <c r="I91" s="150">
        <f t="shared" si="9"/>
        <v>0</v>
      </c>
    </row>
    <row r="92" spans="1:9" ht="6" customHeight="1" thickBot="1" x14ac:dyDescent="0.3">
      <c r="A92" s="284"/>
      <c r="B92" s="284"/>
      <c r="C92" s="284"/>
      <c r="D92" s="284"/>
      <c r="E92" s="284"/>
      <c r="F92" s="284"/>
      <c r="G92" s="284"/>
      <c r="H92" s="284"/>
      <c r="I92" s="284"/>
    </row>
    <row r="93" spans="1:9" ht="30" customHeight="1" thickBot="1" x14ac:dyDescent="0.3">
      <c r="A93" s="280"/>
      <c r="B93" s="280" t="s">
        <v>50</v>
      </c>
      <c r="C93" s="30">
        <v>20</v>
      </c>
      <c r="D93" s="34" t="s">
        <v>833</v>
      </c>
      <c r="E93" s="30">
        <v>100013460</v>
      </c>
      <c r="F93" s="26">
        <v>30</v>
      </c>
      <c r="G93" s="98">
        <f t="shared" ref="G93:G102" si="11">F93*(1-$G$3)</f>
        <v>30</v>
      </c>
      <c r="H93" s="117"/>
      <c r="I93" s="150">
        <f t="shared" si="9"/>
        <v>0</v>
      </c>
    </row>
    <row r="94" spans="1:9" ht="30" customHeight="1" thickBot="1" x14ac:dyDescent="0.3">
      <c r="A94" s="280"/>
      <c r="B94" s="280"/>
      <c r="C94" s="62">
        <v>25</v>
      </c>
      <c r="D94" s="34" t="s">
        <v>834</v>
      </c>
      <c r="E94" s="62">
        <v>100013461</v>
      </c>
      <c r="F94" s="26">
        <v>46</v>
      </c>
      <c r="G94" s="98">
        <f t="shared" si="11"/>
        <v>46</v>
      </c>
      <c r="H94" s="117"/>
      <c r="I94" s="150">
        <f t="shared" si="9"/>
        <v>0</v>
      </c>
    </row>
    <row r="95" spans="1:9" ht="30" customHeight="1" thickBot="1" x14ac:dyDescent="0.3">
      <c r="A95" s="280"/>
      <c r="B95" s="280"/>
      <c r="C95" s="30">
        <v>32</v>
      </c>
      <c r="D95" s="34" t="s">
        <v>835</v>
      </c>
      <c r="E95" s="30">
        <v>100013543</v>
      </c>
      <c r="F95" s="26">
        <v>81</v>
      </c>
      <c r="G95" s="98">
        <f t="shared" si="11"/>
        <v>81</v>
      </c>
      <c r="H95" s="117"/>
      <c r="I95" s="150">
        <f t="shared" si="9"/>
        <v>0</v>
      </c>
    </row>
    <row r="96" spans="1:9" ht="30" customHeight="1" thickBot="1" x14ac:dyDescent="0.3">
      <c r="A96" s="280"/>
      <c r="B96" s="280"/>
      <c r="C96" s="62">
        <v>40</v>
      </c>
      <c r="D96" s="34" t="s">
        <v>836</v>
      </c>
      <c r="E96" s="62">
        <v>100013544</v>
      </c>
      <c r="F96" s="26">
        <v>128</v>
      </c>
      <c r="G96" s="98">
        <f t="shared" si="11"/>
        <v>128</v>
      </c>
      <c r="H96" s="117"/>
      <c r="I96" s="150">
        <f t="shared" si="9"/>
        <v>0</v>
      </c>
    </row>
    <row r="97" spans="1:9" ht="30" customHeight="1" thickBot="1" x14ac:dyDescent="0.3">
      <c r="A97" s="280"/>
      <c r="B97" s="280"/>
      <c r="C97" s="30">
        <v>50</v>
      </c>
      <c r="D97" s="34" t="s">
        <v>837</v>
      </c>
      <c r="E97" s="30">
        <v>100022545</v>
      </c>
      <c r="F97" s="26">
        <v>266</v>
      </c>
      <c r="G97" s="98">
        <f t="shared" si="11"/>
        <v>266</v>
      </c>
      <c r="H97" s="117"/>
      <c r="I97" s="150">
        <f t="shared" si="9"/>
        <v>0</v>
      </c>
    </row>
    <row r="98" spans="1:9" ht="30" customHeight="1" thickBot="1" x14ac:dyDescent="0.3">
      <c r="A98" s="280"/>
      <c r="B98" s="280"/>
      <c r="C98" s="62">
        <v>63</v>
      </c>
      <c r="D98" s="34" t="s">
        <v>838</v>
      </c>
      <c r="E98" s="62">
        <v>100022546</v>
      </c>
      <c r="F98" s="26">
        <v>623</v>
      </c>
      <c r="G98" s="98">
        <f t="shared" si="11"/>
        <v>623</v>
      </c>
      <c r="H98" s="117"/>
      <c r="I98" s="150">
        <f t="shared" si="9"/>
        <v>0</v>
      </c>
    </row>
    <row r="99" spans="1:9" ht="30" customHeight="1" thickBot="1" x14ac:dyDescent="0.3">
      <c r="A99" s="280"/>
      <c r="B99" s="280"/>
      <c r="C99" s="30">
        <v>75</v>
      </c>
      <c r="D99" s="34" t="s">
        <v>839</v>
      </c>
      <c r="E99" s="63" t="s">
        <v>318</v>
      </c>
      <c r="F99" s="26">
        <v>1147</v>
      </c>
      <c r="G99" s="98">
        <f t="shared" si="11"/>
        <v>1147</v>
      </c>
      <c r="H99" s="117"/>
      <c r="I99" s="150">
        <f t="shared" si="9"/>
        <v>0</v>
      </c>
    </row>
    <row r="100" spans="1:9" ht="30" customHeight="1" thickBot="1" x14ac:dyDescent="0.3">
      <c r="A100" s="280"/>
      <c r="B100" s="280"/>
      <c r="C100" s="62">
        <v>90</v>
      </c>
      <c r="D100" s="34" t="s">
        <v>840</v>
      </c>
      <c r="E100" s="64" t="s">
        <v>319</v>
      </c>
      <c r="F100" s="26">
        <v>3257</v>
      </c>
      <c r="G100" s="98">
        <f t="shared" si="11"/>
        <v>3257</v>
      </c>
      <c r="H100" s="117"/>
      <c r="I100" s="150">
        <f t="shared" si="9"/>
        <v>0</v>
      </c>
    </row>
    <row r="101" spans="1:9" ht="30" customHeight="1" thickBot="1" x14ac:dyDescent="0.3">
      <c r="A101" s="280"/>
      <c r="B101" s="280"/>
      <c r="C101" s="62">
        <v>110</v>
      </c>
      <c r="D101" s="34" t="s">
        <v>841</v>
      </c>
      <c r="E101" s="64" t="s">
        <v>320</v>
      </c>
      <c r="F101" s="26">
        <v>4306</v>
      </c>
      <c r="G101" s="98">
        <f t="shared" si="11"/>
        <v>4306</v>
      </c>
      <c r="H101" s="117"/>
      <c r="I101" s="150">
        <f t="shared" si="9"/>
        <v>0</v>
      </c>
    </row>
    <row r="102" spans="1:9" ht="30" customHeight="1" thickBot="1" x14ac:dyDescent="0.3">
      <c r="A102" s="280"/>
      <c r="B102" s="280"/>
      <c r="C102" s="30">
        <v>125</v>
      </c>
      <c r="D102" s="34" t="s">
        <v>842</v>
      </c>
      <c r="E102" s="30" t="s">
        <v>265</v>
      </c>
      <c r="F102" s="26">
        <v>6792</v>
      </c>
      <c r="G102" s="98">
        <f t="shared" si="11"/>
        <v>6792</v>
      </c>
      <c r="H102" s="117"/>
      <c r="I102" s="150">
        <f t="shared" si="9"/>
        <v>0</v>
      </c>
    </row>
    <row r="103" spans="1:9" ht="6" customHeight="1" thickBot="1" x14ac:dyDescent="0.3">
      <c r="A103" s="284"/>
      <c r="B103" s="284"/>
      <c r="C103" s="284"/>
      <c r="D103" s="284"/>
      <c r="E103" s="284"/>
      <c r="F103" s="284"/>
      <c r="G103" s="284"/>
      <c r="H103" s="284"/>
      <c r="I103" s="284"/>
    </row>
    <row r="104" spans="1:9" ht="30" customHeight="1" thickBot="1" x14ac:dyDescent="0.3">
      <c r="A104" s="280"/>
      <c r="B104" s="280" t="s">
        <v>395</v>
      </c>
      <c r="C104" s="30" t="s">
        <v>1529</v>
      </c>
      <c r="D104" s="34" t="s">
        <v>843</v>
      </c>
      <c r="E104" s="25">
        <v>100013532</v>
      </c>
      <c r="F104" s="26">
        <v>283</v>
      </c>
      <c r="G104" s="98">
        <f t="shared" ref="G104:G110" si="12">F104*(1-$G$3)</f>
        <v>283</v>
      </c>
      <c r="H104" s="117"/>
      <c r="I104" s="150">
        <f t="shared" si="9"/>
        <v>0</v>
      </c>
    </row>
    <row r="105" spans="1:9" ht="30" customHeight="1" thickBot="1" x14ac:dyDescent="0.3">
      <c r="A105" s="280"/>
      <c r="B105" s="280"/>
      <c r="C105" s="30" t="s">
        <v>1530</v>
      </c>
      <c r="D105" s="34" t="s">
        <v>844</v>
      </c>
      <c r="E105" s="22">
        <v>100013533</v>
      </c>
      <c r="F105" s="26">
        <v>420</v>
      </c>
      <c r="G105" s="98">
        <f t="shared" si="12"/>
        <v>420</v>
      </c>
      <c r="H105" s="117"/>
      <c r="I105" s="150">
        <f t="shared" si="9"/>
        <v>0</v>
      </c>
    </row>
    <row r="106" spans="1:9" ht="30" customHeight="1" thickBot="1" x14ac:dyDescent="0.3">
      <c r="A106" s="280"/>
      <c r="B106" s="280"/>
      <c r="C106" s="30" t="s">
        <v>1534</v>
      </c>
      <c r="D106" s="34" t="s">
        <v>845</v>
      </c>
      <c r="E106" s="25">
        <v>100013534</v>
      </c>
      <c r="F106" s="26">
        <v>298</v>
      </c>
      <c r="G106" s="98">
        <f t="shared" si="12"/>
        <v>298</v>
      </c>
      <c r="H106" s="117"/>
      <c r="I106" s="150">
        <f t="shared" si="9"/>
        <v>0</v>
      </c>
    </row>
    <row r="107" spans="1:9" ht="30" customHeight="1" thickBot="1" x14ac:dyDescent="0.3">
      <c r="A107" s="280"/>
      <c r="B107" s="280"/>
      <c r="C107" s="30" t="s">
        <v>1531</v>
      </c>
      <c r="D107" s="34" t="s">
        <v>846</v>
      </c>
      <c r="E107" s="22">
        <v>100013535</v>
      </c>
      <c r="F107" s="26">
        <v>434</v>
      </c>
      <c r="G107" s="98">
        <f t="shared" si="12"/>
        <v>434</v>
      </c>
      <c r="H107" s="117"/>
      <c r="I107" s="150">
        <f t="shared" si="9"/>
        <v>0</v>
      </c>
    </row>
    <row r="108" spans="1:9" ht="30" customHeight="1" thickBot="1" x14ac:dyDescent="0.3">
      <c r="A108" s="280"/>
      <c r="B108" s="280"/>
      <c r="C108" s="30" t="s">
        <v>1532</v>
      </c>
      <c r="D108" s="34" t="s">
        <v>847</v>
      </c>
      <c r="E108" s="22">
        <v>100013632</v>
      </c>
      <c r="F108" s="26">
        <v>588</v>
      </c>
      <c r="G108" s="98">
        <f t="shared" si="12"/>
        <v>588</v>
      </c>
      <c r="H108" s="117"/>
      <c r="I108" s="150">
        <f t="shared" si="9"/>
        <v>0</v>
      </c>
    </row>
    <row r="109" spans="1:9" ht="30" customHeight="1" thickBot="1" x14ac:dyDescent="0.3">
      <c r="A109" s="280"/>
      <c r="B109" s="280"/>
      <c r="C109" s="30" t="s">
        <v>1566</v>
      </c>
      <c r="D109" s="34" t="s">
        <v>848</v>
      </c>
      <c r="E109" s="22">
        <v>100013628</v>
      </c>
      <c r="F109" s="26">
        <v>624</v>
      </c>
      <c r="G109" s="98">
        <f t="shared" si="12"/>
        <v>624</v>
      </c>
      <c r="H109" s="117"/>
      <c r="I109" s="150">
        <f t="shared" si="9"/>
        <v>0</v>
      </c>
    </row>
    <row r="110" spans="1:9" ht="30" customHeight="1" thickBot="1" x14ac:dyDescent="0.3">
      <c r="A110" s="280"/>
      <c r="B110" s="280"/>
      <c r="C110" s="30" t="s">
        <v>1567</v>
      </c>
      <c r="D110" s="34" t="s">
        <v>849</v>
      </c>
      <c r="E110" s="25">
        <v>100013630</v>
      </c>
      <c r="F110" s="26">
        <v>627</v>
      </c>
      <c r="G110" s="98">
        <f t="shared" si="12"/>
        <v>627</v>
      </c>
      <c r="H110" s="117"/>
      <c r="I110" s="150">
        <f t="shared" si="9"/>
        <v>0</v>
      </c>
    </row>
    <row r="111" spans="1:9" ht="6" customHeight="1" thickBot="1" x14ac:dyDescent="0.3">
      <c r="A111" s="284"/>
      <c r="B111" s="284"/>
      <c r="C111" s="284"/>
      <c r="D111" s="284"/>
      <c r="E111" s="284"/>
      <c r="F111" s="284"/>
      <c r="G111" s="284"/>
      <c r="H111" s="284"/>
      <c r="I111" s="284"/>
    </row>
    <row r="112" spans="1:9" ht="30" customHeight="1" thickBot="1" x14ac:dyDescent="0.3">
      <c r="A112" s="280"/>
      <c r="B112" s="280" t="s">
        <v>394</v>
      </c>
      <c r="C112" s="30" t="s">
        <v>1529</v>
      </c>
      <c r="D112" s="34" t="s">
        <v>850</v>
      </c>
      <c r="E112" s="25">
        <v>100013528</v>
      </c>
      <c r="F112" s="26">
        <v>188</v>
      </c>
      <c r="G112" s="98">
        <f t="shared" ref="G112:G118" si="13">F112*(1-$G$3)</f>
        <v>188</v>
      </c>
      <c r="H112" s="117"/>
      <c r="I112" s="150">
        <f t="shared" si="9"/>
        <v>0</v>
      </c>
    </row>
    <row r="113" spans="1:9" ht="30" customHeight="1" thickBot="1" x14ac:dyDescent="0.3">
      <c r="A113" s="280"/>
      <c r="B113" s="280"/>
      <c r="C113" s="30" t="s">
        <v>1530</v>
      </c>
      <c r="D113" s="34" t="s">
        <v>851</v>
      </c>
      <c r="E113" s="25">
        <v>100013529</v>
      </c>
      <c r="F113" s="26">
        <v>334</v>
      </c>
      <c r="G113" s="98">
        <f t="shared" si="13"/>
        <v>334</v>
      </c>
      <c r="H113" s="117"/>
      <c r="I113" s="150">
        <f t="shared" si="9"/>
        <v>0</v>
      </c>
    </row>
    <row r="114" spans="1:9" ht="30" customHeight="1" thickBot="1" x14ac:dyDescent="0.3">
      <c r="A114" s="280"/>
      <c r="B114" s="280"/>
      <c r="C114" s="30" t="s">
        <v>1534</v>
      </c>
      <c r="D114" s="34" t="s">
        <v>852</v>
      </c>
      <c r="E114" s="25">
        <v>100013530</v>
      </c>
      <c r="F114" s="26">
        <v>229</v>
      </c>
      <c r="G114" s="98">
        <f t="shared" si="13"/>
        <v>229</v>
      </c>
      <c r="H114" s="117"/>
      <c r="I114" s="150">
        <f t="shared" si="9"/>
        <v>0</v>
      </c>
    </row>
    <row r="115" spans="1:9" ht="30" customHeight="1" thickBot="1" x14ac:dyDescent="0.3">
      <c r="A115" s="280"/>
      <c r="B115" s="280"/>
      <c r="C115" s="30" t="s">
        <v>1531</v>
      </c>
      <c r="D115" s="34" t="s">
        <v>853</v>
      </c>
      <c r="E115" s="25">
        <v>100013531</v>
      </c>
      <c r="F115" s="26">
        <v>306</v>
      </c>
      <c r="G115" s="98">
        <f t="shared" si="13"/>
        <v>306</v>
      </c>
      <c r="H115" s="117"/>
      <c r="I115" s="150">
        <f t="shared" si="9"/>
        <v>0</v>
      </c>
    </row>
    <row r="116" spans="1:9" ht="30" customHeight="1" thickBot="1" x14ac:dyDescent="0.3">
      <c r="A116" s="280"/>
      <c r="B116" s="280"/>
      <c r="C116" s="30" t="s">
        <v>1532</v>
      </c>
      <c r="D116" s="34" t="s">
        <v>854</v>
      </c>
      <c r="E116" s="25">
        <v>100013669</v>
      </c>
      <c r="F116" s="26">
        <v>502</v>
      </c>
      <c r="G116" s="98">
        <f t="shared" si="13"/>
        <v>502</v>
      </c>
      <c r="H116" s="117"/>
      <c r="I116" s="150">
        <f t="shared" si="9"/>
        <v>0</v>
      </c>
    </row>
    <row r="117" spans="1:9" ht="30" customHeight="1" thickBot="1" x14ac:dyDescent="0.3">
      <c r="A117" s="280"/>
      <c r="B117" s="280"/>
      <c r="C117" s="30" t="s">
        <v>1566</v>
      </c>
      <c r="D117" s="34" t="s">
        <v>855</v>
      </c>
      <c r="E117" s="25">
        <v>100013627</v>
      </c>
      <c r="F117" s="26">
        <v>533</v>
      </c>
      <c r="G117" s="98">
        <f t="shared" si="13"/>
        <v>533</v>
      </c>
      <c r="H117" s="117"/>
      <c r="I117" s="150">
        <f t="shared" si="9"/>
        <v>0</v>
      </c>
    </row>
    <row r="118" spans="1:9" ht="30" customHeight="1" thickBot="1" x14ac:dyDescent="0.3">
      <c r="A118" s="280"/>
      <c r="B118" s="280"/>
      <c r="C118" s="30" t="s">
        <v>1567</v>
      </c>
      <c r="D118" s="34" t="s">
        <v>856</v>
      </c>
      <c r="E118" s="25">
        <v>100013629</v>
      </c>
      <c r="F118" s="26">
        <v>537</v>
      </c>
      <c r="G118" s="98">
        <f t="shared" si="13"/>
        <v>537</v>
      </c>
      <c r="H118" s="117"/>
      <c r="I118" s="150">
        <f t="shared" si="9"/>
        <v>0</v>
      </c>
    </row>
    <row r="119" spans="1:9" ht="6" customHeight="1" thickBot="1" x14ac:dyDescent="0.3">
      <c r="A119" s="284"/>
      <c r="B119" s="284"/>
      <c r="C119" s="284"/>
      <c r="D119" s="284"/>
      <c r="E119" s="284"/>
      <c r="F119" s="284"/>
      <c r="G119" s="284"/>
      <c r="H119" s="284"/>
      <c r="I119" s="284"/>
    </row>
    <row r="120" spans="1:9" ht="30" customHeight="1" thickBot="1" x14ac:dyDescent="0.3">
      <c r="A120" s="280"/>
      <c r="B120" s="280" t="s">
        <v>51</v>
      </c>
      <c r="C120" s="30">
        <v>20</v>
      </c>
      <c r="D120" s="34" t="s">
        <v>857</v>
      </c>
      <c r="E120" s="25">
        <v>100013458</v>
      </c>
      <c r="F120" s="26">
        <v>16</v>
      </c>
      <c r="G120" s="98">
        <f t="shared" ref="G120:G129" si="14">F120*(1-$G$3)</f>
        <v>16</v>
      </c>
      <c r="H120" s="117"/>
      <c r="I120" s="150">
        <f t="shared" si="9"/>
        <v>0</v>
      </c>
    </row>
    <row r="121" spans="1:9" ht="30" customHeight="1" thickBot="1" x14ac:dyDescent="0.3">
      <c r="A121" s="280"/>
      <c r="B121" s="280"/>
      <c r="C121" s="30">
        <v>25</v>
      </c>
      <c r="D121" s="34" t="s">
        <v>858</v>
      </c>
      <c r="E121" s="25">
        <v>100013459</v>
      </c>
      <c r="F121" s="26">
        <v>24</v>
      </c>
      <c r="G121" s="98">
        <f t="shared" si="14"/>
        <v>24</v>
      </c>
      <c r="H121" s="117"/>
      <c r="I121" s="150">
        <f t="shared" si="9"/>
        <v>0</v>
      </c>
    </row>
    <row r="122" spans="1:9" ht="30" customHeight="1" thickBot="1" x14ac:dyDescent="0.3">
      <c r="A122" s="280"/>
      <c r="B122" s="280"/>
      <c r="C122" s="30">
        <v>32</v>
      </c>
      <c r="D122" s="34" t="s">
        <v>859</v>
      </c>
      <c r="E122" s="25">
        <v>100013513</v>
      </c>
      <c r="F122" s="26">
        <v>44</v>
      </c>
      <c r="G122" s="98">
        <f t="shared" si="14"/>
        <v>44</v>
      </c>
      <c r="H122" s="117"/>
      <c r="I122" s="150">
        <f t="shared" si="9"/>
        <v>0</v>
      </c>
    </row>
    <row r="123" spans="1:9" ht="30" customHeight="1" thickBot="1" x14ac:dyDescent="0.3">
      <c r="A123" s="280"/>
      <c r="B123" s="280"/>
      <c r="C123" s="30">
        <v>40</v>
      </c>
      <c r="D123" s="34" t="s">
        <v>860</v>
      </c>
      <c r="E123" s="25">
        <v>100013514</v>
      </c>
      <c r="F123" s="26">
        <v>63</v>
      </c>
      <c r="G123" s="98">
        <f t="shared" si="14"/>
        <v>63</v>
      </c>
      <c r="H123" s="117"/>
      <c r="I123" s="150">
        <f t="shared" si="9"/>
        <v>0</v>
      </c>
    </row>
    <row r="124" spans="1:9" ht="30" customHeight="1" thickBot="1" x14ac:dyDescent="0.3">
      <c r="A124" s="280"/>
      <c r="B124" s="280"/>
      <c r="C124" s="30">
        <v>50</v>
      </c>
      <c r="D124" s="34" t="s">
        <v>861</v>
      </c>
      <c r="E124" s="25">
        <v>100022541</v>
      </c>
      <c r="F124" s="26">
        <v>123</v>
      </c>
      <c r="G124" s="98">
        <f t="shared" si="14"/>
        <v>123</v>
      </c>
      <c r="H124" s="117"/>
      <c r="I124" s="150">
        <f t="shared" si="9"/>
        <v>0</v>
      </c>
    </row>
    <row r="125" spans="1:9" ht="30" customHeight="1" thickBot="1" x14ac:dyDescent="0.3">
      <c r="A125" s="280"/>
      <c r="B125" s="280"/>
      <c r="C125" s="30">
        <v>63</v>
      </c>
      <c r="D125" s="34" t="s">
        <v>862</v>
      </c>
      <c r="E125" s="25">
        <v>100022542</v>
      </c>
      <c r="F125" s="26">
        <v>310</v>
      </c>
      <c r="G125" s="98">
        <f t="shared" si="14"/>
        <v>310</v>
      </c>
      <c r="H125" s="117"/>
      <c r="I125" s="150">
        <f t="shared" si="9"/>
        <v>0</v>
      </c>
    </row>
    <row r="126" spans="1:9" ht="30" customHeight="1" thickBot="1" x14ac:dyDescent="0.3">
      <c r="A126" s="280"/>
      <c r="B126" s="280"/>
      <c r="C126" s="30">
        <v>75</v>
      </c>
      <c r="D126" s="34" t="s">
        <v>863</v>
      </c>
      <c r="E126" s="64" t="s">
        <v>321</v>
      </c>
      <c r="F126" s="26">
        <v>573</v>
      </c>
      <c r="G126" s="98">
        <f t="shared" si="14"/>
        <v>573</v>
      </c>
      <c r="H126" s="117"/>
      <c r="I126" s="150">
        <f t="shared" si="9"/>
        <v>0</v>
      </c>
    </row>
    <row r="127" spans="1:9" ht="30" customHeight="1" thickBot="1" x14ac:dyDescent="0.3">
      <c r="A127" s="280"/>
      <c r="B127" s="280"/>
      <c r="C127" s="30">
        <v>90</v>
      </c>
      <c r="D127" s="34" t="s">
        <v>864</v>
      </c>
      <c r="E127" s="64" t="s">
        <v>322</v>
      </c>
      <c r="F127" s="26">
        <v>1320</v>
      </c>
      <c r="G127" s="98">
        <f t="shared" si="14"/>
        <v>1320</v>
      </c>
      <c r="H127" s="117"/>
      <c r="I127" s="150">
        <f t="shared" si="9"/>
        <v>0</v>
      </c>
    </row>
    <row r="128" spans="1:9" ht="30" customHeight="1" thickBot="1" x14ac:dyDescent="0.3">
      <c r="A128" s="280"/>
      <c r="B128" s="280"/>
      <c r="C128" s="30">
        <v>110</v>
      </c>
      <c r="D128" s="34" t="s">
        <v>865</v>
      </c>
      <c r="E128" s="64" t="s">
        <v>323</v>
      </c>
      <c r="F128" s="26">
        <v>2860</v>
      </c>
      <c r="G128" s="98">
        <f t="shared" si="14"/>
        <v>2860</v>
      </c>
      <c r="H128" s="117"/>
      <c r="I128" s="150">
        <f t="shared" si="9"/>
        <v>0</v>
      </c>
    </row>
    <row r="129" spans="1:9" ht="30" customHeight="1" thickBot="1" x14ac:dyDescent="0.3">
      <c r="A129" s="280"/>
      <c r="B129" s="280"/>
      <c r="C129" s="30">
        <v>125</v>
      </c>
      <c r="D129" s="34" t="s">
        <v>866</v>
      </c>
      <c r="E129" s="25" t="s">
        <v>273</v>
      </c>
      <c r="F129" s="26">
        <v>3396</v>
      </c>
      <c r="G129" s="98">
        <f t="shared" si="14"/>
        <v>3396</v>
      </c>
      <c r="H129" s="117"/>
      <c r="I129" s="150">
        <f t="shared" si="9"/>
        <v>0</v>
      </c>
    </row>
    <row r="130" spans="1:9" ht="6" customHeight="1" thickBot="1" x14ac:dyDescent="0.3">
      <c r="A130" s="284"/>
      <c r="B130" s="284"/>
      <c r="C130" s="284"/>
      <c r="D130" s="284"/>
      <c r="E130" s="284"/>
      <c r="F130" s="284"/>
      <c r="G130" s="284"/>
      <c r="H130" s="284"/>
      <c r="I130" s="284"/>
    </row>
    <row r="131" spans="1:9" ht="30" customHeight="1" thickBot="1" x14ac:dyDescent="0.3">
      <c r="A131" s="280"/>
      <c r="B131" s="280" t="s">
        <v>52</v>
      </c>
      <c r="C131" s="30" t="s">
        <v>1574</v>
      </c>
      <c r="D131" s="34" t="s">
        <v>867</v>
      </c>
      <c r="E131" s="25">
        <v>100013499</v>
      </c>
      <c r="F131" s="26">
        <v>22</v>
      </c>
      <c r="G131" s="98">
        <f t="shared" ref="G131:G158" si="15">F131*(1-$G$3)</f>
        <v>22</v>
      </c>
      <c r="H131" s="117"/>
      <c r="I131" s="150">
        <f t="shared" si="9"/>
        <v>0</v>
      </c>
    </row>
    <row r="132" spans="1:9" ht="30" customHeight="1" thickBot="1" x14ac:dyDescent="0.3">
      <c r="A132" s="280"/>
      <c r="B132" s="280"/>
      <c r="C132" s="30" t="s">
        <v>1575</v>
      </c>
      <c r="D132" s="34" t="s">
        <v>868</v>
      </c>
      <c r="E132" s="25">
        <v>100013500</v>
      </c>
      <c r="F132" s="26">
        <v>30</v>
      </c>
      <c r="G132" s="98">
        <f t="shared" si="15"/>
        <v>30</v>
      </c>
      <c r="H132" s="117"/>
      <c r="I132" s="150">
        <f t="shared" si="9"/>
        <v>0</v>
      </c>
    </row>
    <row r="133" spans="1:9" ht="30" customHeight="1" thickBot="1" x14ac:dyDescent="0.3">
      <c r="A133" s="280"/>
      <c r="B133" s="280"/>
      <c r="C133" s="30" t="s">
        <v>1576</v>
      </c>
      <c r="D133" s="34" t="s">
        <v>869</v>
      </c>
      <c r="E133" s="25">
        <v>100013501</v>
      </c>
      <c r="F133" s="26">
        <v>33</v>
      </c>
      <c r="G133" s="98">
        <f t="shared" si="15"/>
        <v>33</v>
      </c>
      <c r="H133" s="117"/>
      <c r="I133" s="150">
        <f t="shared" si="9"/>
        <v>0</v>
      </c>
    </row>
    <row r="134" spans="1:9" ht="30" customHeight="1" thickBot="1" x14ac:dyDescent="0.3">
      <c r="A134" s="280"/>
      <c r="B134" s="280"/>
      <c r="C134" s="30" t="s">
        <v>1577</v>
      </c>
      <c r="D134" s="34" t="s">
        <v>1733</v>
      </c>
      <c r="E134" s="25">
        <v>100013503</v>
      </c>
      <c r="F134" s="26">
        <v>44</v>
      </c>
      <c r="G134" s="98">
        <f t="shared" si="15"/>
        <v>44</v>
      </c>
      <c r="H134" s="117"/>
      <c r="I134" s="150">
        <f t="shared" si="9"/>
        <v>0</v>
      </c>
    </row>
    <row r="135" spans="1:9" ht="30" customHeight="1" thickBot="1" x14ac:dyDescent="0.3">
      <c r="A135" s="280"/>
      <c r="B135" s="280"/>
      <c r="C135" s="30" t="s">
        <v>1578</v>
      </c>
      <c r="D135" s="34" t="s">
        <v>1734</v>
      </c>
      <c r="E135" s="25">
        <v>100013504</v>
      </c>
      <c r="F135" s="26">
        <v>48</v>
      </c>
      <c r="G135" s="98">
        <f t="shared" si="15"/>
        <v>48</v>
      </c>
      <c r="H135" s="117"/>
      <c r="I135" s="150">
        <f t="shared" si="9"/>
        <v>0</v>
      </c>
    </row>
    <row r="136" spans="1:9" ht="30" customHeight="1" thickBot="1" x14ac:dyDescent="0.3">
      <c r="A136" s="280"/>
      <c r="B136" s="280"/>
      <c r="C136" s="30" t="s">
        <v>1579</v>
      </c>
      <c r="D136" s="34" t="s">
        <v>870</v>
      </c>
      <c r="E136" s="25">
        <v>100013502</v>
      </c>
      <c r="F136" s="26">
        <v>55</v>
      </c>
      <c r="G136" s="98">
        <f t="shared" si="15"/>
        <v>55</v>
      </c>
      <c r="H136" s="117"/>
      <c r="I136" s="150">
        <f t="shared" si="9"/>
        <v>0</v>
      </c>
    </row>
    <row r="137" spans="1:9" ht="30" customHeight="1" thickBot="1" x14ac:dyDescent="0.3">
      <c r="A137" s="280"/>
      <c r="B137" s="280"/>
      <c r="C137" s="30" t="s">
        <v>1580</v>
      </c>
      <c r="D137" s="34" t="s">
        <v>871</v>
      </c>
      <c r="E137" s="25">
        <v>100034140</v>
      </c>
      <c r="F137" s="26">
        <v>84</v>
      </c>
      <c r="G137" s="98">
        <f t="shared" si="15"/>
        <v>84</v>
      </c>
      <c r="H137" s="117"/>
      <c r="I137" s="150">
        <f t="shared" si="9"/>
        <v>0</v>
      </c>
    </row>
    <row r="138" spans="1:9" ht="30" customHeight="1" thickBot="1" x14ac:dyDescent="0.3">
      <c r="A138" s="280"/>
      <c r="B138" s="280"/>
      <c r="C138" s="30" t="s">
        <v>1581</v>
      </c>
      <c r="D138" s="34" t="s">
        <v>872</v>
      </c>
      <c r="E138" s="25">
        <v>100009373</v>
      </c>
      <c r="F138" s="26">
        <v>125</v>
      </c>
      <c r="G138" s="98">
        <f t="shared" si="15"/>
        <v>125</v>
      </c>
      <c r="H138" s="117"/>
      <c r="I138" s="150">
        <f t="shared" si="9"/>
        <v>0</v>
      </c>
    </row>
    <row r="139" spans="1:9" ht="30" customHeight="1" thickBot="1" x14ac:dyDescent="0.3">
      <c r="A139" s="280"/>
      <c r="B139" s="280"/>
      <c r="C139" s="30" t="s">
        <v>1582</v>
      </c>
      <c r="D139" s="34" t="s">
        <v>1735</v>
      </c>
      <c r="E139" s="25">
        <v>100021459</v>
      </c>
      <c r="F139" s="26">
        <v>131</v>
      </c>
      <c r="G139" s="98">
        <f t="shared" si="15"/>
        <v>131</v>
      </c>
      <c r="H139" s="117"/>
      <c r="I139" s="150">
        <f t="shared" si="9"/>
        <v>0</v>
      </c>
    </row>
    <row r="140" spans="1:9" ht="30" customHeight="1" thickBot="1" x14ac:dyDescent="0.3">
      <c r="A140" s="280"/>
      <c r="B140" s="280"/>
      <c r="C140" s="30" t="s">
        <v>1583</v>
      </c>
      <c r="D140" s="34" t="s">
        <v>873</v>
      </c>
      <c r="E140" s="25">
        <v>100022543</v>
      </c>
      <c r="F140" s="26">
        <v>170</v>
      </c>
      <c r="G140" s="98">
        <f t="shared" si="15"/>
        <v>170</v>
      </c>
      <c r="H140" s="117"/>
      <c r="I140" s="150">
        <f t="shared" si="9"/>
        <v>0</v>
      </c>
    </row>
    <row r="141" spans="1:9" ht="30" customHeight="1" thickBot="1" x14ac:dyDescent="0.3">
      <c r="A141" s="280"/>
      <c r="B141" s="280"/>
      <c r="C141" s="30" t="s">
        <v>1584</v>
      </c>
      <c r="D141" s="34" t="s">
        <v>1736</v>
      </c>
      <c r="E141" s="25">
        <v>99407902</v>
      </c>
      <c r="F141" s="26">
        <v>346</v>
      </c>
      <c r="G141" s="98">
        <f t="shared" si="15"/>
        <v>346</v>
      </c>
      <c r="H141" s="117"/>
      <c r="I141" s="150">
        <f t="shared" si="9"/>
        <v>0</v>
      </c>
    </row>
    <row r="142" spans="1:9" ht="30" customHeight="1" thickBot="1" x14ac:dyDescent="0.3">
      <c r="A142" s="280"/>
      <c r="B142" s="280"/>
      <c r="C142" s="30" t="s">
        <v>1585</v>
      </c>
      <c r="D142" s="34" t="s">
        <v>1736</v>
      </c>
      <c r="E142" s="25" t="s">
        <v>268</v>
      </c>
      <c r="F142" s="26">
        <v>346</v>
      </c>
      <c r="G142" s="98">
        <f t="shared" si="15"/>
        <v>346</v>
      </c>
      <c r="H142" s="117"/>
      <c r="I142" s="150">
        <f t="shared" si="9"/>
        <v>0</v>
      </c>
    </row>
    <row r="143" spans="1:9" ht="30" customHeight="1" thickBot="1" x14ac:dyDescent="0.3">
      <c r="A143" s="280"/>
      <c r="B143" s="280"/>
      <c r="C143" s="30" t="s">
        <v>1586</v>
      </c>
      <c r="D143" s="34" t="s">
        <v>1737</v>
      </c>
      <c r="E143" s="25">
        <v>100009551</v>
      </c>
      <c r="F143" s="26">
        <v>177</v>
      </c>
      <c r="G143" s="98">
        <f t="shared" si="15"/>
        <v>177</v>
      </c>
      <c r="H143" s="117"/>
      <c r="I143" s="150">
        <f t="shared" si="9"/>
        <v>0</v>
      </c>
    </row>
    <row r="144" spans="1:9" ht="30" customHeight="1" thickBot="1" x14ac:dyDescent="0.3">
      <c r="A144" s="280"/>
      <c r="B144" s="280"/>
      <c r="C144" s="30" t="s">
        <v>1587</v>
      </c>
      <c r="D144" s="34" t="s">
        <v>874</v>
      </c>
      <c r="E144" s="25">
        <v>100032423</v>
      </c>
      <c r="F144" s="26">
        <v>208</v>
      </c>
      <c r="G144" s="98">
        <f t="shared" si="15"/>
        <v>208</v>
      </c>
      <c r="H144" s="117"/>
      <c r="I144" s="150">
        <f t="shared" si="9"/>
        <v>0</v>
      </c>
    </row>
    <row r="145" spans="1:9" ht="30" customHeight="1" thickBot="1" x14ac:dyDescent="0.3">
      <c r="A145" s="280"/>
      <c r="B145" s="280"/>
      <c r="C145" s="30" t="s">
        <v>1588</v>
      </c>
      <c r="D145" s="34" t="s">
        <v>875</v>
      </c>
      <c r="E145" s="25">
        <v>100022544</v>
      </c>
      <c r="F145" s="26">
        <v>234</v>
      </c>
      <c r="G145" s="98">
        <f t="shared" si="15"/>
        <v>234</v>
      </c>
      <c r="H145" s="117"/>
      <c r="I145" s="150">
        <f t="shared" si="9"/>
        <v>0</v>
      </c>
    </row>
    <row r="146" spans="1:9" ht="30" customHeight="1" thickBot="1" x14ac:dyDescent="0.3">
      <c r="A146" s="280"/>
      <c r="B146" s="280"/>
      <c r="C146" s="30" t="s">
        <v>1589</v>
      </c>
      <c r="D146" s="34" t="s">
        <v>876</v>
      </c>
      <c r="E146" s="25" t="s">
        <v>269</v>
      </c>
      <c r="F146" s="26">
        <v>686</v>
      </c>
      <c r="G146" s="98">
        <f t="shared" si="15"/>
        <v>686</v>
      </c>
      <c r="H146" s="117"/>
      <c r="I146" s="150">
        <f t="shared" si="9"/>
        <v>0</v>
      </c>
    </row>
    <row r="147" spans="1:9" ht="30" customHeight="1" thickBot="1" x14ac:dyDescent="0.3">
      <c r="A147" s="280"/>
      <c r="B147" s="280"/>
      <c r="C147" s="30" t="s">
        <v>1590</v>
      </c>
      <c r="D147" s="34" t="s">
        <v>877</v>
      </c>
      <c r="E147" s="25" t="s">
        <v>270</v>
      </c>
      <c r="F147" s="26">
        <v>707</v>
      </c>
      <c r="G147" s="98">
        <f t="shared" si="15"/>
        <v>707</v>
      </c>
      <c r="H147" s="117"/>
      <c r="I147" s="150">
        <f t="shared" si="9"/>
        <v>0</v>
      </c>
    </row>
    <row r="148" spans="1:9" ht="30" customHeight="1" thickBot="1" x14ac:dyDescent="0.3">
      <c r="A148" s="280"/>
      <c r="B148" s="280"/>
      <c r="C148" s="30" t="s">
        <v>1591</v>
      </c>
      <c r="D148" s="34" t="s">
        <v>878</v>
      </c>
      <c r="E148" s="64" t="s">
        <v>324</v>
      </c>
      <c r="F148" s="26">
        <v>624</v>
      </c>
      <c r="G148" s="98">
        <f t="shared" si="15"/>
        <v>624</v>
      </c>
      <c r="H148" s="117"/>
      <c r="I148" s="150">
        <f t="shared" si="9"/>
        <v>0</v>
      </c>
    </row>
    <row r="149" spans="1:9" ht="30" customHeight="1" thickBot="1" x14ac:dyDescent="0.3">
      <c r="A149" s="280"/>
      <c r="B149" s="280"/>
      <c r="C149" s="30" t="s">
        <v>1592</v>
      </c>
      <c r="D149" s="34" t="s">
        <v>879</v>
      </c>
      <c r="E149" s="64" t="s">
        <v>325</v>
      </c>
      <c r="F149" s="26">
        <v>672</v>
      </c>
      <c r="G149" s="98">
        <f t="shared" si="15"/>
        <v>672</v>
      </c>
      <c r="H149" s="117"/>
      <c r="I149" s="150">
        <f t="shared" si="9"/>
        <v>0</v>
      </c>
    </row>
    <row r="150" spans="1:9" ht="30" customHeight="1" thickBot="1" x14ac:dyDescent="0.3">
      <c r="A150" s="280"/>
      <c r="B150" s="280"/>
      <c r="C150" s="30" t="s">
        <v>1593</v>
      </c>
      <c r="D150" s="34" t="s">
        <v>880</v>
      </c>
      <c r="E150" s="25">
        <v>100002493</v>
      </c>
      <c r="F150" s="26">
        <v>1173</v>
      </c>
      <c r="G150" s="98">
        <f t="shared" si="15"/>
        <v>1173</v>
      </c>
      <c r="H150" s="117"/>
      <c r="I150" s="150">
        <f t="shared" ref="I150:I218" si="16">G150*H150</f>
        <v>0</v>
      </c>
    </row>
    <row r="151" spans="1:9" ht="30" customHeight="1" thickBot="1" x14ac:dyDescent="0.3">
      <c r="A151" s="280"/>
      <c r="B151" s="280"/>
      <c r="C151" s="30" t="s">
        <v>1594</v>
      </c>
      <c r="D151" s="34" t="s">
        <v>881</v>
      </c>
      <c r="E151" s="25" t="s">
        <v>271</v>
      </c>
      <c r="F151" s="26">
        <v>1173</v>
      </c>
      <c r="G151" s="98">
        <f t="shared" si="15"/>
        <v>1173</v>
      </c>
      <c r="H151" s="117"/>
      <c r="I151" s="150">
        <f t="shared" si="16"/>
        <v>0</v>
      </c>
    </row>
    <row r="152" spans="1:9" ht="30" customHeight="1" thickBot="1" x14ac:dyDescent="0.3">
      <c r="A152" s="280"/>
      <c r="B152" s="280"/>
      <c r="C152" s="30" t="s">
        <v>1595</v>
      </c>
      <c r="D152" s="34" t="s">
        <v>882</v>
      </c>
      <c r="E152" s="64" t="s">
        <v>326</v>
      </c>
      <c r="F152" s="26">
        <v>915</v>
      </c>
      <c r="G152" s="98">
        <f t="shared" si="15"/>
        <v>915</v>
      </c>
      <c r="H152" s="117"/>
      <c r="I152" s="150">
        <f t="shared" si="16"/>
        <v>0</v>
      </c>
    </row>
    <row r="153" spans="1:9" ht="30" customHeight="1" thickBot="1" x14ac:dyDescent="0.3">
      <c r="A153" s="280"/>
      <c r="B153" s="280"/>
      <c r="C153" s="30" t="s">
        <v>1596</v>
      </c>
      <c r="D153" s="34" t="s">
        <v>883</v>
      </c>
      <c r="E153" s="64" t="s">
        <v>327</v>
      </c>
      <c r="F153" s="26">
        <v>1010</v>
      </c>
      <c r="G153" s="98">
        <f t="shared" si="15"/>
        <v>1010</v>
      </c>
      <c r="H153" s="117"/>
      <c r="I153" s="150">
        <f t="shared" si="16"/>
        <v>0</v>
      </c>
    </row>
    <row r="154" spans="1:9" ht="30" customHeight="1" thickBot="1" x14ac:dyDescent="0.3">
      <c r="A154" s="280"/>
      <c r="B154" s="280"/>
      <c r="C154" s="30" t="s">
        <v>1597</v>
      </c>
      <c r="D154" s="34" t="s">
        <v>884</v>
      </c>
      <c r="E154" s="25">
        <v>100002494</v>
      </c>
      <c r="F154" s="26">
        <v>2209</v>
      </c>
      <c r="G154" s="98">
        <f t="shared" si="15"/>
        <v>2209</v>
      </c>
      <c r="H154" s="117"/>
      <c r="I154" s="150">
        <f t="shared" si="16"/>
        <v>0</v>
      </c>
    </row>
    <row r="155" spans="1:9" ht="30" customHeight="1" thickBot="1" x14ac:dyDescent="0.3">
      <c r="A155" s="280"/>
      <c r="B155" s="280"/>
      <c r="C155" s="30" t="s">
        <v>1598</v>
      </c>
      <c r="D155" s="34" t="s">
        <v>885</v>
      </c>
      <c r="E155" s="64" t="s">
        <v>328</v>
      </c>
      <c r="F155" s="26">
        <v>2209</v>
      </c>
      <c r="G155" s="98">
        <f t="shared" si="15"/>
        <v>2209</v>
      </c>
      <c r="H155" s="117"/>
      <c r="I155" s="150">
        <f t="shared" si="16"/>
        <v>0</v>
      </c>
    </row>
    <row r="156" spans="1:9" ht="30" customHeight="1" thickBot="1" x14ac:dyDescent="0.3">
      <c r="A156" s="280"/>
      <c r="B156" s="280"/>
      <c r="C156" s="30" t="s">
        <v>267</v>
      </c>
      <c r="D156" s="34" t="s">
        <v>886</v>
      </c>
      <c r="E156" s="64" t="s">
        <v>329</v>
      </c>
      <c r="F156" s="26">
        <v>2209</v>
      </c>
      <c r="G156" s="98">
        <f t="shared" si="15"/>
        <v>2209</v>
      </c>
      <c r="H156" s="117"/>
      <c r="I156" s="150">
        <f t="shared" si="16"/>
        <v>0</v>
      </c>
    </row>
    <row r="157" spans="1:9" ht="30" customHeight="1" thickBot="1" x14ac:dyDescent="0.3">
      <c r="A157" s="280"/>
      <c r="B157" s="280"/>
      <c r="C157" s="30" t="s">
        <v>1599</v>
      </c>
      <c r="D157" s="34" t="s">
        <v>887</v>
      </c>
      <c r="E157" s="64" t="s">
        <v>330</v>
      </c>
      <c r="F157" s="26">
        <v>2237</v>
      </c>
      <c r="G157" s="98">
        <f t="shared" si="15"/>
        <v>2237</v>
      </c>
      <c r="H157" s="117"/>
      <c r="I157" s="150">
        <f t="shared" si="16"/>
        <v>0</v>
      </c>
    </row>
    <row r="158" spans="1:9" ht="30" customHeight="1" thickBot="1" x14ac:dyDescent="0.3">
      <c r="A158" s="280"/>
      <c r="B158" s="280"/>
      <c r="C158" s="30" t="s">
        <v>1600</v>
      </c>
      <c r="D158" s="34" t="s">
        <v>888</v>
      </c>
      <c r="E158" s="25" t="s">
        <v>272</v>
      </c>
      <c r="F158" s="26">
        <v>3566</v>
      </c>
      <c r="G158" s="98">
        <f t="shared" si="15"/>
        <v>3566</v>
      </c>
      <c r="H158" s="117"/>
      <c r="I158" s="150">
        <f t="shared" si="16"/>
        <v>0</v>
      </c>
    </row>
    <row r="159" spans="1:9" ht="6" customHeight="1" thickBot="1" x14ac:dyDescent="0.3">
      <c r="A159" s="284"/>
      <c r="B159" s="284"/>
      <c r="C159" s="284"/>
      <c r="D159" s="284"/>
      <c r="E159" s="284"/>
      <c r="F159" s="284"/>
      <c r="G159" s="284"/>
      <c r="H159" s="284"/>
      <c r="I159" s="284"/>
    </row>
    <row r="160" spans="1:9" ht="30" customHeight="1" thickBot="1" x14ac:dyDescent="0.3">
      <c r="A160" s="280"/>
      <c r="B160" s="280" t="s">
        <v>393</v>
      </c>
      <c r="C160" s="30" t="s">
        <v>1529</v>
      </c>
      <c r="D160" s="34" t="s">
        <v>889</v>
      </c>
      <c r="E160" s="25">
        <v>100013462</v>
      </c>
      <c r="F160" s="26">
        <v>194</v>
      </c>
      <c r="G160" s="98">
        <f t="shared" ref="G160:G166" si="17">F160*(1-$G$3)</f>
        <v>194</v>
      </c>
      <c r="H160" s="117"/>
      <c r="I160" s="150">
        <f t="shared" si="16"/>
        <v>0</v>
      </c>
    </row>
    <row r="161" spans="1:9" ht="30" customHeight="1" thickBot="1" x14ac:dyDescent="0.3">
      <c r="A161" s="280"/>
      <c r="B161" s="280"/>
      <c r="C161" s="30" t="s">
        <v>1530</v>
      </c>
      <c r="D161" s="34" t="s">
        <v>890</v>
      </c>
      <c r="E161" s="25">
        <v>100013491</v>
      </c>
      <c r="F161" s="26">
        <v>282</v>
      </c>
      <c r="G161" s="98">
        <f t="shared" si="17"/>
        <v>282</v>
      </c>
      <c r="H161" s="117"/>
      <c r="I161" s="150">
        <f t="shared" si="16"/>
        <v>0</v>
      </c>
    </row>
    <row r="162" spans="1:9" ht="30" customHeight="1" thickBot="1" x14ac:dyDescent="0.3">
      <c r="A162" s="280"/>
      <c r="B162" s="280"/>
      <c r="C162" s="30" t="s">
        <v>1534</v>
      </c>
      <c r="D162" s="34" t="s">
        <v>891</v>
      </c>
      <c r="E162" s="25">
        <v>100013492</v>
      </c>
      <c r="F162" s="26">
        <v>201</v>
      </c>
      <c r="G162" s="98">
        <f t="shared" si="17"/>
        <v>201</v>
      </c>
      <c r="H162" s="117"/>
      <c r="I162" s="150">
        <f t="shared" si="16"/>
        <v>0</v>
      </c>
    </row>
    <row r="163" spans="1:9" ht="30" customHeight="1" thickBot="1" x14ac:dyDescent="0.3">
      <c r="A163" s="280"/>
      <c r="B163" s="280"/>
      <c r="C163" s="30" t="s">
        <v>1531</v>
      </c>
      <c r="D163" s="34" t="s">
        <v>892</v>
      </c>
      <c r="E163" s="25">
        <v>100013463</v>
      </c>
      <c r="F163" s="26">
        <v>289</v>
      </c>
      <c r="G163" s="98">
        <f t="shared" si="17"/>
        <v>289</v>
      </c>
      <c r="H163" s="117"/>
      <c r="I163" s="150">
        <f t="shared" si="16"/>
        <v>0</v>
      </c>
    </row>
    <row r="164" spans="1:9" ht="30" customHeight="1" thickBot="1" x14ac:dyDescent="0.3">
      <c r="A164" s="280"/>
      <c r="B164" s="280"/>
      <c r="C164" s="30" t="s">
        <v>1532</v>
      </c>
      <c r="D164" s="34" t="s">
        <v>893</v>
      </c>
      <c r="E164" s="25">
        <v>100013581</v>
      </c>
      <c r="F164" s="26">
        <v>439</v>
      </c>
      <c r="G164" s="98">
        <f t="shared" si="17"/>
        <v>439</v>
      </c>
      <c r="H164" s="117"/>
      <c r="I164" s="150">
        <f t="shared" si="16"/>
        <v>0</v>
      </c>
    </row>
    <row r="165" spans="1:9" ht="30" customHeight="1" thickBot="1" x14ac:dyDescent="0.3">
      <c r="A165" s="280"/>
      <c r="B165" s="280"/>
      <c r="C165" s="30" t="s">
        <v>1566</v>
      </c>
      <c r="D165" s="34" t="s">
        <v>894</v>
      </c>
      <c r="E165" s="64" t="s">
        <v>331</v>
      </c>
      <c r="F165" s="26">
        <v>588</v>
      </c>
      <c r="G165" s="98">
        <f t="shared" si="17"/>
        <v>588</v>
      </c>
      <c r="H165" s="117"/>
      <c r="I165" s="150">
        <f t="shared" si="16"/>
        <v>0</v>
      </c>
    </row>
    <row r="166" spans="1:9" ht="30" customHeight="1" thickBot="1" x14ac:dyDescent="0.3">
      <c r="A166" s="280"/>
      <c r="B166" s="280"/>
      <c r="C166" s="30" t="s">
        <v>1567</v>
      </c>
      <c r="D166" s="34" t="s">
        <v>895</v>
      </c>
      <c r="E166" s="25">
        <v>100013493</v>
      </c>
      <c r="F166" s="26">
        <v>625</v>
      </c>
      <c r="G166" s="98">
        <f t="shared" si="17"/>
        <v>625</v>
      </c>
      <c r="H166" s="117"/>
      <c r="I166" s="150">
        <f t="shared" si="16"/>
        <v>0</v>
      </c>
    </row>
    <row r="167" spans="1:9" ht="6" customHeight="1" thickBot="1" x14ac:dyDescent="0.3">
      <c r="A167" s="284"/>
      <c r="B167" s="284"/>
      <c r="C167" s="284"/>
      <c r="D167" s="284"/>
      <c r="E167" s="284"/>
      <c r="F167" s="284"/>
      <c r="G167" s="284"/>
      <c r="H167" s="284"/>
      <c r="I167" s="284"/>
    </row>
    <row r="168" spans="1:9" ht="30" customHeight="1" thickBot="1" x14ac:dyDescent="0.3">
      <c r="A168" s="280"/>
      <c r="B168" s="280" t="s">
        <v>1687</v>
      </c>
      <c r="C168" s="30" t="s">
        <v>1532</v>
      </c>
      <c r="D168" s="30" t="s">
        <v>1601</v>
      </c>
      <c r="E168" s="25">
        <v>100013585</v>
      </c>
      <c r="F168" s="26">
        <v>1081</v>
      </c>
      <c r="G168" s="98">
        <f t="shared" ref="G168:G173" si="18">F168*(1-$G$3)</f>
        <v>1081</v>
      </c>
      <c r="H168" s="117"/>
      <c r="I168" s="150">
        <f t="shared" si="16"/>
        <v>0</v>
      </c>
    </row>
    <row r="169" spans="1:9" ht="30" customHeight="1" thickBot="1" x14ac:dyDescent="0.3">
      <c r="A169" s="280"/>
      <c r="B169" s="280"/>
      <c r="C169" s="30" t="s">
        <v>1568</v>
      </c>
      <c r="D169" s="30" t="s">
        <v>1602</v>
      </c>
      <c r="E169" s="22" t="s">
        <v>266</v>
      </c>
      <c r="F169" s="26">
        <v>2345</v>
      </c>
      <c r="G169" s="98">
        <f t="shared" si="18"/>
        <v>2345</v>
      </c>
      <c r="H169" s="117"/>
      <c r="I169" s="150">
        <f t="shared" si="16"/>
        <v>0</v>
      </c>
    </row>
    <row r="170" spans="1:9" ht="30" customHeight="1" thickBot="1" x14ac:dyDescent="0.3">
      <c r="A170" s="280"/>
      <c r="B170" s="280"/>
      <c r="C170" s="30" t="s">
        <v>1569</v>
      </c>
      <c r="D170" s="30" t="s">
        <v>1603</v>
      </c>
      <c r="E170" s="25">
        <v>100013587</v>
      </c>
      <c r="F170" s="26">
        <v>1251</v>
      </c>
      <c r="G170" s="98">
        <f t="shared" si="18"/>
        <v>1251</v>
      </c>
      <c r="H170" s="117"/>
      <c r="I170" s="150">
        <f t="shared" si="16"/>
        <v>0</v>
      </c>
    </row>
    <row r="171" spans="1:9" ht="30" customHeight="1" thickBot="1" x14ac:dyDescent="0.3">
      <c r="A171" s="280"/>
      <c r="B171" s="280"/>
      <c r="C171" s="30" t="s">
        <v>1570</v>
      </c>
      <c r="D171" s="30" t="s">
        <v>1604</v>
      </c>
      <c r="E171" s="22">
        <v>100022532</v>
      </c>
      <c r="F171" s="26">
        <v>1635</v>
      </c>
      <c r="G171" s="98">
        <f t="shared" si="18"/>
        <v>1635</v>
      </c>
      <c r="H171" s="117"/>
      <c r="I171" s="150">
        <f t="shared" si="16"/>
        <v>0</v>
      </c>
    </row>
    <row r="172" spans="1:9" ht="30" customHeight="1" thickBot="1" x14ac:dyDescent="0.3">
      <c r="A172" s="280"/>
      <c r="B172" s="280"/>
      <c r="C172" s="30" t="s">
        <v>1571</v>
      </c>
      <c r="D172" s="30" t="s">
        <v>1605</v>
      </c>
      <c r="E172" s="22">
        <v>100022535</v>
      </c>
      <c r="F172" s="26">
        <v>2897</v>
      </c>
      <c r="G172" s="98">
        <f t="shared" si="18"/>
        <v>2897</v>
      </c>
      <c r="H172" s="117"/>
      <c r="I172" s="150">
        <f t="shared" si="16"/>
        <v>0</v>
      </c>
    </row>
    <row r="173" spans="1:9" ht="30" customHeight="1" thickBot="1" x14ac:dyDescent="0.3">
      <c r="A173" s="280"/>
      <c r="B173" s="280"/>
      <c r="C173" s="30" t="s">
        <v>1572</v>
      </c>
      <c r="D173" s="30" t="s">
        <v>1738</v>
      </c>
      <c r="E173" s="63" t="s">
        <v>332</v>
      </c>
      <c r="F173" s="26">
        <v>6445</v>
      </c>
      <c r="G173" s="98">
        <f t="shared" si="18"/>
        <v>6445</v>
      </c>
      <c r="H173" s="117"/>
      <c r="I173" s="150">
        <f t="shared" si="16"/>
        <v>0</v>
      </c>
    </row>
    <row r="174" spans="1:9" ht="6" customHeight="1" thickBot="1" x14ac:dyDescent="0.3">
      <c r="A174" s="284"/>
      <c r="B174" s="284"/>
      <c r="C174" s="284"/>
      <c r="D174" s="284"/>
      <c r="E174" s="284"/>
      <c r="F174" s="284"/>
      <c r="G174" s="284"/>
      <c r="H174" s="284"/>
      <c r="I174" s="284"/>
    </row>
    <row r="175" spans="1:9" ht="30" customHeight="1" thickBot="1" x14ac:dyDescent="0.3">
      <c r="A175" s="280"/>
      <c r="B175" s="280" t="s">
        <v>286</v>
      </c>
      <c r="C175" s="30">
        <v>20</v>
      </c>
      <c r="D175" s="30" t="s">
        <v>1606</v>
      </c>
      <c r="E175" s="22">
        <v>100013519</v>
      </c>
      <c r="F175" s="26">
        <v>73</v>
      </c>
      <c r="G175" s="98">
        <f>F175*(1-$G$3)</f>
        <v>73</v>
      </c>
      <c r="H175" s="117"/>
      <c r="I175" s="150">
        <f t="shared" si="16"/>
        <v>0</v>
      </c>
    </row>
    <row r="176" spans="1:9" ht="30" customHeight="1" thickBot="1" x14ac:dyDescent="0.3">
      <c r="A176" s="280"/>
      <c r="B176" s="280"/>
      <c r="C176" s="30">
        <v>25</v>
      </c>
      <c r="D176" s="30" t="s">
        <v>1607</v>
      </c>
      <c r="E176" s="22">
        <v>100013520</v>
      </c>
      <c r="F176" s="26">
        <v>120</v>
      </c>
      <c r="G176" s="98">
        <f>F176*(1-$G$3)</f>
        <v>120</v>
      </c>
      <c r="H176" s="117"/>
      <c r="I176" s="150">
        <f t="shared" si="16"/>
        <v>0</v>
      </c>
    </row>
    <row r="177" spans="1:9" ht="30" customHeight="1" thickBot="1" x14ac:dyDescent="0.3">
      <c r="A177" s="280"/>
      <c r="B177" s="280"/>
      <c r="C177" s="30">
        <v>32</v>
      </c>
      <c r="D177" s="30" t="s">
        <v>274</v>
      </c>
      <c r="E177" s="22" t="s">
        <v>288</v>
      </c>
      <c r="F177" s="26">
        <v>198</v>
      </c>
      <c r="G177" s="98">
        <f>F177*(1-$G$3)</f>
        <v>198</v>
      </c>
      <c r="H177" s="117"/>
      <c r="I177" s="150">
        <f t="shared" si="16"/>
        <v>0</v>
      </c>
    </row>
    <row r="178" spans="1:9" ht="6" customHeight="1" thickBot="1" x14ac:dyDescent="0.3">
      <c r="A178" s="284"/>
      <c r="B178" s="284"/>
      <c r="C178" s="284"/>
      <c r="D178" s="284"/>
      <c r="E178" s="284"/>
      <c r="F178" s="284"/>
      <c r="G178" s="284"/>
      <c r="H178" s="284"/>
      <c r="I178" s="284"/>
    </row>
    <row r="179" spans="1:9" ht="30" customHeight="1" thickBot="1" x14ac:dyDescent="0.3">
      <c r="A179" s="280"/>
      <c r="B179" s="280" t="s">
        <v>287</v>
      </c>
      <c r="C179" s="30">
        <v>20</v>
      </c>
      <c r="D179" s="30" t="s">
        <v>1608</v>
      </c>
      <c r="E179" s="22" t="s">
        <v>290</v>
      </c>
      <c r="F179" s="26">
        <v>89</v>
      </c>
      <c r="G179" s="98">
        <f>F179*(1-$G$3)</f>
        <v>89</v>
      </c>
      <c r="H179" s="117"/>
      <c r="I179" s="150">
        <f t="shared" si="16"/>
        <v>0</v>
      </c>
    </row>
    <row r="180" spans="1:9" ht="30" customHeight="1" thickBot="1" x14ac:dyDescent="0.3">
      <c r="A180" s="280"/>
      <c r="B180" s="280"/>
      <c r="C180" s="30">
        <v>25</v>
      </c>
      <c r="D180" s="30" t="s">
        <v>1609</v>
      </c>
      <c r="E180" s="22" t="s">
        <v>289</v>
      </c>
      <c r="F180" s="26">
        <v>145</v>
      </c>
      <c r="G180" s="98">
        <f>F180*(1-$G$3)</f>
        <v>145</v>
      </c>
      <c r="H180" s="117"/>
      <c r="I180" s="150">
        <f t="shared" si="16"/>
        <v>0</v>
      </c>
    </row>
    <row r="181" spans="1:9" ht="30" customHeight="1" thickBot="1" x14ac:dyDescent="0.3">
      <c r="A181" s="280"/>
      <c r="B181" s="280"/>
      <c r="C181" s="30">
        <v>32</v>
      </c>
      <c r="D181" s="30" t="s">
        <v>1610</v>
      </c>
      <c r="E181" s="22" t="s">
        <v>292</v>
      </c>
      <c r="F181" s="26">
        <v>258</v>
      </c>
      <c r="G181" s="98">
        <f>F181*(1-$G$3)</f>
        <v>258</v>
      </c>
      <c r="H181" s="117"/>
      <c r="I181" s="150">
        <f t="shared" si="16"/>
        <v>0</v>
      </c>
    </row>
    <row r="182" spans="1:9" ht="30" customHeight="1" thickBot="1" x14ac:dyDescent="0.3">
      <c r="A182" s="280"/>
      <c r="B182" s="280"/>
      <c r="C182" s="30">
        <v>40</v>
      </c>
      <c r="D182" s="30" t="s">
        <v>1611</v>
      </c>
      <c r="E182" s="22" t="s">
        <v>291</v>
      </c>
      <c r="F182" s="26">
        <v>503</v>
      </c>
      <c r="G182" s="98">
        <f>F182*(1-$G$3)</f>
        <v>503</v>
      </c>
      <c r="H182" s="117"/>
      <c r="I182" s="150">
        <f t="shared" si="16"/>
        <v>0</v>
      </c>
    </row>
    <row r="183" spans="1:9" ht="6" customHeight="1" thickBot="1" x14ac:dyDescent="0.3">
      <c r="A183" s="284"/>
      <c r="B183" s="284"/>
      <c r="C183" s="284"/>
      <c r="D183" s="284"/>
      <c r="E183" s="284"/>
      <c r="F183" s="284"/>
      <c r="G183" s="284"/>
      <c r="H183" s="284"/>
      <c r="I183" s="284"/>
    </row>
    <row r="184" spans="1:9" ht="30" customHeight="1" thickBot="1" x14ac:dyDescent="0.3">
      <c r="A184" s="280"/>
      <c r="B184" s="280" t="s">
        <v>56</v>
      </c>
      <c r="C184" s="30" t="s">
        <v>1612</v>
      </c>
      <c r="D184" s="30" t="s">
        <v>1613</v>
      </c>
      <c r="E184" s="22">
        <v>100013536</v>
      </c>
      <c r="F184" s="26">
        <v>56</v>
      </c>
      <c r="G184" s="98">
        <f t="shared" ref="G184:G221" si="19">F184*(1-$G$3)</f>
        <v>56</v>
      </c>
      <c r="H184" s="117"/>
      <c r="I184" s="150">
        <f t="shared" si="16"/>
        <v>0</v>
      </c>
    </row>
    <row r="185" spans="1:9" ht="30" customHeight="1" thickBot="1" x14ac:dyDescent="0.3">
      <c r="A185" s="280"/>
      <c r="B185" s="280"/>
      <c r="C185" s="30" t="s">
        <v>1614</v>
      </c>
      <c r="D185" s="30" t="s">
        <v>1615</v>
      </c>
      <c r="E185" s="22">
        <v>100013537</v>
      </c>
      <c r="F185" s="26">
        <v>56</v>
      </c>
      <c r="G185" s="98">
        <f t="shared" si="19"/>
        <v>56</v>
      </c>
      <c r="H185" s="117"/>
      <c r="I185" s="150">
        <f t="shared" si="16"/>
        <v>0</v>
      </c>
    </row>
    <row r="186" spans="1:9" ht="30" customHeight="1" thickBot="1" x14ac:dyDescent="0.3">
      <c r="A186" s="280"/>
      <c r="B186" s="280"/>
      <c r="C186" s="30" t="s">
        <v>1616</v>
      </c>
      <c r="D186" s="30" t="s">
        <v>1617</v>
      </c>
      <c r="E186" s="22">
        <v>100013538</v>
      </c>
      <c r="F186" s="26">
        <v>52</v>
      </c>
      <c r="G186" s="98">
        <f t="shared" si="19"/>
        <v>52</v>
      </c>
      <c r="H186" s="117"/>
      <c r="I186" s="150">
        <f t="shared" si="16"/>
        <v>0</v>
      </c>
    </row>
    <row r="187" spans="1:9" ht="30" customHeight="1" thickBot="1" x14ac:dyDescent="0.3">
      <c r="A187" s="280"/>
      <c r="B187" s="280"/>
      <c r="C187" s="30" t="s">
        <v>1618</v>
      </c>
      <c r="D187" s="30" t="s">
        <v>1619</v>
      </c>
      <c r="E187" s="63" t="s">
        <v>333</v>
      </c>
      <c r="F187" s="26">
        <v>65</v>
      </c>
      <c r="G187" s="98">
        <f t="shared" si="19"/>
        <v>65</v>
      </c>
      <c r="H187" s="117"/>
      <c r="I187" s="150">
        <f t="shared" si="16"/>
        <v>0</v>
      </c>
    </row>
    <row r="188" spans="1:9" ht="30" customHeight="1" thickBot="1" x14ac:dyDescent="0.3">
      <c r="A188" s="280"/>
      <c r="B188" s="280"/>
      <c r="C188" s="30" t="s">
        <v>1620</v>
      </c>
      <c r="D188" s="30" t="s">
        <v>1621</v>
      </c>
      <c r="E188" s="63" t="s">
        <v>334</v>
      </c>
      <c r="F188" s="26">
        <v>95</v>
      </c>
      <c r="G188" s="98">
        <f t="shared" si="19"/>
        <v>95</v>
      </c>
      <c r="H188" s="117"/>
      <c r="I188" s="150">
        <f t="shared" si="16"/>
        <v>0</v>
      </c>
    </row>
    <row r="189" spans="1:9" ht="30" customHeight="1" thickBot="1" x14ac:dyDescent="0.3">
      <c r="A189" s="280"/>
      <c r="B189" s="280"/>
      <c r="C189" s="30" t="s">
        <v>1622</v>
      </c>
      <c r="D189" s="30" t="s">
        <v>1623</v>
      </c>
      <c r="E189" s="63" t="s">
        <v>335</v>
      </c>
      <c r="F189" s="26">
        <v>98</v>
      </c>
      <c r="G189" s="98">
        <f t="shared" si="19"/>
        <v>98</v>
      </c>
      <c r="H189" s="117"/>
      <c r="I189" s="150">
        <f t="shared" si="16"/>
        <v>0</v>
      </c>
    </row>
    <row r="190" spans="1:9" ht="30" customHeight="1" thickBot="1" x14ac:dyDescent="0.3">
      <c r="A190" s="280"/>
      <c r="B190" s="280"/>
      <c r="C190" s="30" t="s">
        <v>1624</v>
      </c>
      <c r="D190" s="30" t="s">
        <v>1625</v>
      </c>
      <c r="E190" s="22">
        <v>100013540</v>
      </c>
      <c r="F190" s="26">
        <v>73</v>
      </c>
      <c r="G190" s="98">
        <f t="shared" si="19"/>
        <v>73</v>
      </c>
      <c r="H190" s="117"/>
      <c r="I190" s="150">
        <f t="shared" si="16"/>
        <v>0</v>
      </c>
    </row>
    <row r="191" spans="1:9" ht="30" customHeight="1" thickBot="1" x14ac:dyDescent="0.3">
      <c r="A191" s="280"/>
      <c r="B191" s="280"/>
      <c r="C191" s="30" t="s">
        <v>1626</v>
      </c>
      <c r="D191" s="30" t="s">
        <v>1627</v>
      </c>
      <c r="E191" s="63" t="s">
        <v>336</v>
      </c>
      <c r="F191" s="26">
        <v>129</v>
      </c>
      <c r="G191" s="98">
        <f t="shared" si="19"/>
        <v>129</v>
      </c>
      <c r="H191" s="117"/>
      <c r="I191" s="150">
        <f t="shared" si="16"/>
        <v>0</v>
      </c>
    </row>
    <row r="192" spans="1:9" ht="30" customHeight="1" thickBot="1" x14ac:dyDescent="0.3">
      <c r="A192" s="280"/>
      <c r="B192" s="280"/>
      <c r="C192" s="30" t="s">
        <v>1628</v>
      </c>
      <c r="D192" s="30" t="s">
        <v>1629</v>
      </c>
      <c r="E192" s="22">
        <v>100013542</v>
      </c>
      <c r="F192" s="26">
        <v>78</v>
      </c>
      <c r="G192" s="98">
        <f t="shared" si="19"/>
        <v>78</v>
      </c>
      <c r="H192" s="117"/>
      <c r="I192" s="150">
        <f t="shared" si="16"/>
        <v>0</v>
      </c>
    </row>
    <row r="193" spans="1:9" ht="30" customHeight="1" thickBot="1" x14ac:dyDescent="0.3">
      <c r="A193" s="280"/>
      <c r="B193" s="280"/>
      <c r="C193" s="30" t="s">
        <v>1626</v>
      </c>
      <c r="D193" s="30" t="s">
        <v>1630</v>
      </c>
      <c r="E193" s="22">
        <v>100006207</v>
      </c>
      <c r="F193" s="26">
        <v>114</v>
      </c>
      <c r="G193" s="98">
        <f t="shared" si="19"/>
        <v>114</v>
      </c>
      <c r="H193" s="117"/>
      <c r="I193" s="150">
        <f t="shared" si="16"/>
        <v>0</v>
      </c>
    </row>
    <row r="194" spans="1:9" ht="30" customHeight="1" thickBot="1" x14ac:dyDescent="0.3">
      <c r="A194" s="280"/>
      <c r="B194" s="280"/>
      <c r="C194" s="30" t="s">
        <v>1631</v>
      </c>
      <c r="D194" s="30" t="s">
        <v>1632</v>
      </c>
      <c r="E194" s="22">
        <v>100013624</v>
      </c>
      <c r="F194" s="26">
        <v>318</v>
      </c>
      <c r="G194" s="98">
        <f t="shared" si="19"/>
        <v>318</v>
      </c>
      <c r="H194" s="117"/>
      <c r="I194" s="150">
        <f t="shared" si="16"/>
        <v>0</v>
      </c>
    </row>
    <row r="195" spans="1:9" ht="30" customHeight="1" thickBot="1" x14ac:dyDescent="0.3">
      <c r="A195" s="280"/>
      <c r="B195" s="280"/>
      <c r="C195" s="30" t="s">
        <v>1633</v>
      </c>
      <c r="D195" s="30" t="s">
        <v>1634</v>
      </c>
      <c r="E195" s="22">
        <v>100013625</v>
      </c>
      <c r="F195" s="26">
        <v>330</v>
      </c>
      <c r="G195" s="98">
        <f t="shared" si="19"/>
        <v>330</v>
      </c>
      <c r="H195" s="117"/>
      <c r="I195" s="150">
        <f t="shared" si="16"/>
        <v>0</v>
      </c>
    </row>
    <row r="196" spans="1:9" ht="30" customHeight="1" thickBot="1" x14ac:dyDescent="0.3">
      <c r="A196" s="280"/>
      <c r="B196" s="280"/>
      <c r="C196" s="30" t="s">
        <v>1635</v>
      </c>
      <c r="D196" s="30" t="s">
        <v>1636</v>
      </c>
      <c r="E196" s="22">
        <v>100013626</v>
      </c>
      <c r="F196" s="26">
        <v>398</v>
      </c>
      <c r="G196" s="98">
        <f t="shared" si="19"/>
        <v>398</v>
      </c>
      <c r="H196" s="117"/>
      <c r="I196" s="150">
        <f t="shared" si="16"/>
        <v>0</v>
      </c>
    </row>
    <row r="197" spans="1:9" ht="30" customHeight="1" thickBot="1" x14ac:dyDescent="0.3">
      <c r="A197" s="280"/>
      <c r="B197" s="280"/>
      <c r="C197" s="30" t="s">
        <v>1637</v>
      </c>
      <c r="D197" s="30" t="s">
        <v>1638</v>
      </c>
      <c r="E197" s="63" t="s">
        <v>337</v>
      </c>
      <c r="F197" s="26">
        <v>511</v>
      </c>
      <c r="G197" s="98">
        <f t="shared" si="19"/>
        <v>511</v>
      </c>
      <c r="H197" s="117"/>
      <c r="I197" s="150">
        <f t="shared" si="16"/>
        <v>0</v>
      </c>
    </row>
    <row r="198" spans="1:9" ht="30" customHeight="1" thickBot="1" x14ac:dyDescent="0.3">
      <c r="A198" s="280"/>
      <c r="B198" s="280"/>
      <c r="C198" s="30" t="s">
        <v>1639</v>
      </c>
      <c r="D198" s="30" t="s">
        <v>1640</v>
      </c>
      <c r="E198" s="22">
        <v>100022547</v>
      </c>
      <c r="F198" s="26">
        <v>515</v>
      </c>
      <c r="G198" s="98">
        <f t="shared" si="19"/>
        <v>515</v>
      </c>
      <c r="H198" s="117"/>
      <c r="I198" s="150">
        <f t="shared" si="16"/>
        <v>0</v>
      </c>
    </row>
    <row r="199" spans="1:9" ht="30" customHeight="1" thickBot="1" x14ac:dyDescent="0.3">
      <c r="A199" s="280"/>
      <c r="B199" s="280"/>
      <c r="C199" s="30" t="s">
        <v>1641</v>
      </c>
      <c r="D199" s="30" t="s">
        <v>1642</v>
      </c>
      <c r="E199" s="22">
        <v>100022548</v>
      </c>
      <c r="F199" s="26">
        <v>526</v>
      </c>
      <c r="G199" s="98">
        <f t="shared" si="19"/>
        <v>526</v>
      </c>
      <c r="H199" s="117"/>
      <c r="I199" s="150">
        <f t="shared" si="16"/>
        <v>0</v>
      </c>
    </row>
    <row r="200" spans="1:9" ht="30" customHeight="1" thickBot="1" x14ac:dyDescent="0.3">
      <c r="A200" s="280"/>
      <c r="B200" s="280"/>
      <c r="C200" s="30" t="s">
        <v>1643</v>
      </c>
      <c r="D200" s="30" t="s">
        <v>1644</v>
      </c>
      <c r="E200" s="22">
        <v>100028398</v>
      </c>
      <c r="F200" s="26">
        <v>543</v>
      </c>
      <c r="G200" s="98">
        <f t="shared" si="19"/>
        <v>543</v>
      </c>
      <c r="H200" s="117"/>
      <c r="I200" s="150">
        <f t="shared" si="16"/>
        <v>0</v>
      </c>
    </row>
    <row r="201" spans="1:9" ht="30" customHeight="1" thickBot="1" x14ac:dyDescent="0.3">
      <c r="A201" s="280"/>
      <c r="B201" s="280"/>
      <c r="C201" s="30" t="s">
        <v>1645</v>
      </c>
      <c r="D201" s="30" t="s">
        <v>1646</v>
      </c>
      <c r="E201" s="63" t="s">
        <v>338</v>
      </c>
      <c r="F201" s="26">
        <v>939</v>
      </c>
      <c r="G201" s="98">
        <f t="shared" si="19"/>
        <v>939</v>
      </c>
      <c r="H201" s="117"/>
      <c r="I201" s="150">
        <f t="shared" si="16"/>
        <v>0</v>
      </c>
    </row>
    <row r="202" spans="1:9" ht="30" customHeight="1" thickBot="1" x14ac:dyDescent="0.3">
      <c r="A202" s="280"/>
      <c r="B202" s="280"/>
      <c r="C202" s="30" t="s">
        <v>1647</v>
      </c>
      <c r="D202" s="30" t="s">
        <v>1648</v>
      </c>
      <c r="E202" s="22">
        <v>100022549</v>
      </c>
      <c r="F202" s="26">
        <v>946</v>
      </c>
      <c r="G202" s="98">
        <f t="shared" si="19"/>
        <v>946</v>
      </c>
      <c r="H202" s="117"/>
      <c r="I202" s="150">
        <f t="shared" si="16"/>
        <v>0</v>
      </c>
    </row>
    <row r="203" spans="1:9" ht="30" customHeight="1" thickBot="1" x14ac:dyDescent="0.3">
      <c r="A203" s="280"/>
      <c r="B203" s="280"/>
      <c r="C203" s="30" t="s">
        <v>1649</v>
      </c>
      <c r="D203" s="30" t="s">
        <v>1650</v>
      </c>
      <c r="E203" s="22">
        <v>100022550</v>
      </c>
      <c r="F203" s="26">
        <v>1009</v>
      </c>
      <c r="G203" s="98">
        <f t="shared" si="19"/>
        <v>1009</v>
      </c>
      <c r="H203" s="117"/>
      <c r="I203" s="150">
        <f t="shared" si="16"/>
        <v>0</v>
      </c>
    </row>
    <row r="204" spans="1:9" ht="30" customHeight="1" thickBot="1" x14ac:dyDescent="0.3">
      <c r="A204" s="280"/>
      <c r="B204" s="280"/>
      <c r="C204" s="30" t="s">
        <v>1651</v>
      </c>
      <c r="D204" s="30" t="s">
        <v>1652</v>
      </c>
      <c r="E204" s="63" t="s">
        <v>339</v>
      </c>
      <c r="F204" s="26">
        <v>1229</v>
      </c>
      <c r="G204" s="98">
        <f t="shared" si="19"/>
        <v>1229</v>
      </c>
      <c r="H204" s="117"/>
      <c r="I204" s="150">
        <f t="shared" si="16"/>
        <v>0</v>
      </c>
    </row>
    <row r="205" spans="1:9" ht="30" customHeight="1" thickBot="1" x14ac:dyDescent="0.3">
      <c r="A205" s="280"/>
      <c r="B205" s="280"/>
      <c r="C205" s="30" t="s">
        <v>1653</v>
      </c>
      <c r="D205" s="30" t="s">
        <v>1654</v>
      </c>
      <c r="E205" s="63" t="s">
        <v>340</v>
      </c>
      <c r="F205" s="26">
        <v>1259</v>
      </c>
      <c r="G205" s="98">
        <f t="shared" si="19"/>
        <v>1259</v>
      </c>
      <c r="H205" s="117"/>
      <c r="I205" s="150">
        <f t="shared" si="16"/>
        <v>0</v>
      </c>
    </row>
    <row r="206" spans="1:9" ht="30" customHeight="1" thickBot="1" x14ac:dyDescent="0.3">
      <c r="A206" s="280"/>
      <c r="B206" s="280"/>
      <c r="C206" s="30" t="s">
        <v>1655</v>
      </c>
      <c r="D206" s="30" t="s">
        <v>1656</v>
      </c>
      <c r="E206" s="63" t="s">
        <v>341</v>
      </c>
      <c r="F206" s="26">
        <v>1190</v>
      </c>
      <c r="G206" s="98">
        <f t="shared" si="19"/>
        <v>1190</v>
      </c>
      <c r="H206" s="117"/>
      <c r="I206" s="150">
        <f t="shared" si="16"/>
        <v>0</v>
      </c>
    </row>
    <row r="207" spans="1:9" ht="30" customHeight="1" thickBot="1" x14ac:dyDescent="0.3">
      <c r="A207" s="280"/>
      <c r="B207" s="280"/>
      <c r="C207" s="30" t="s">
        <v>1657</v>
      </c>
      <c r="D207" s="30" t="s">
        <v>1658</v>
      </c>
      <c r="E207" s="63" t="s">
        <v>342</v>
      </c>
      <c r="F207" s="26">
        <v>1237</v>
      </c>
      <c r="G207" s="98">
        <f t="shared" si="19"/>
        <v>1237</v>
      </c>
      <c r="H207" s="117"/>
      <c r="I207" s="150">
        <f t="shared" si="16"/>
        <v>0</v>
      </c>
    </row>
    <row r="208" spans="1:9" ht="30" customHeight="1" thickBot="1" x14ac:dyDescent="0.3">
      <c r="A208" s="280"/>
      <c r="B208" s="280"/>
      <c r="C208" s="30" t="s">
        <v>1659</v>
      </c>
      <c r="D208" s="30" t="s">
        <v>1660</v>
      </c>
      <c r="E208" s="63" t="s">
        <v>343</v>
      </c>
      <c r="F208" s="26">
        <v>1961</v>
      </c>
      <c r="G208" s="98">
        <f t="shared" si="19"/>
        <v>1961</v>
      </c>
      <c r="H208" s="117"/>
      <c r="I208" s="150">
        <f t="shared" si="16"/>
        <v>0</v>
      </c>
    </row>
    <row r="209" spans="1:9" ht="30" customHeight="1" thickBot="1" x14ac:dyDescent="0.3">
      <c r="A209" s="280"/>
      <c r="B209" s="280"/>
      <c r="C209" s="30" t="s">
        <v>1661</v>
      </c>
      <c r="D209" s="30" t="s">
        <v>1662</v>
      </c>
      <c r="E209" s="63" t="s">
        <v>344</v>
      </c>
      <c r="F209" s="26">
        <v>2014</v>
      </c>
      <c r="G209" s="98">
        <f t="shared" si="19"/>
        <v>2014</v>
      </c>
      <c r="H209" s="117"/>
      <c r="I209" s="150">
        <f t="shared" si="16"/>
        <v>0</v>
      </c>
    </row>
    <row r="210" spans="1:9" ht="30" customHeight="1" thickBot="1" x14ac:dyDescent="0.3">
      <c r="A210" s="280"/>
      <c r="B210" s="280"/>
      <c r="C210" s="30" t="s">
        <v>1663</v>
      </c>
      <c r="D210" s="30" t="s">
        <v>1664</v>
      </c>
      <c r="E210" s="63" t="s">
        <v>345</v>
      </c>
      <c r="F210" s="26">
        <v>2069</v>
      </c>
      <c r="G210" s="98">
        <f t="shared" si="19"/>
        <v>2069</v>
      </c>
      <c r="H210" s="117"/>
      <c r="I210" s="150">
        <f t="shared" si="16"/>
        <v>0</v>
      </c>
    </row>
    <row r="211" spans="1:9" ht="30" customHeight="1" thickBot="1" x14ac:dyDescent="0.3">
      <c r="A211" s="280"/>
      <c r="B211" s="280"/>
      <c r="C211" s="30" t="s">
        <v>1665</v>
      </c>
      <c r="D211" s="30" t="s">
        <v>1666</v>
      </c>
      <c r="E211" s="22">
        <v>100012427</v>
      </c>
      <c r="F211" s="26">
        <v>2541</v>
      </c>
      <c r="G211" s="98">
        <f t="shared" si="19"/>
        <v>2541</v>
      </c>
      <c r="H211" s="117"/>
      <c r="I211" s="150">
        <f t="shared" si="16"/>
        <v>0</v>
      </c>
    </row>
    <row r="212" spans="1:9" ht="30" customHeight="1" thickBot="1" x14ac:dyDescent="0.3">
      <c r="A212" s="280"/>
      <c r="B212" s="280"/>
      <c r="C212" s="30" t="s">
        <v>1667</v>
      </c>
      <c r="D212" s="30" t="s">
        <v>1668</v>
      </c>
      <c r="E212" s="22">
        <v>100000340</v>
      </c>
      <c r="F212" s="26">
        <v>2541</v>
      </c>
      <c r="G212" s="98">
        <f t="shared" si="19"/>
        <v>2541</v>
      </c>
      <c r="H212" s="117"/>
      <c r="I212" s="150">
        <f t="shared" si="16"/>
        <v>0</v>
      </c>
    </row>
    <row r="213" spans="1:9" ht="30" customHeight="1" thickBot="1" x14ac:dyDescent="0.3">
      <c r="A213" s="280"/>
      <c r="B213" s="280"/>
      <c r="C213" s="30" t="s">
        <v>1669</v>
      </c>
      <c r="D213" s="30" t="s">
        <v>1670</v>
      </c>
      <c r="E213" s="22" t="s">
        <v>276</v>
      </c>
      <c r="F213" s="26">
        <v>2554</v>
      </c>
      <c r="G213" s="98">
        <f t="shared" si="19"/>
        <v>2554</v>
      </c>
      <c r="H213" s="117"/>
      <c r="I213" s="150">
        <f t="shared" si="16"/>
        <v>0</v>
      </c>
    </row>
    <row r="214" spans="1:9" ht="30" customHeight="1" thickBot="1" x14ac:dyDescent="0.3">
      <c r="A214" s="280"/>
      <c r="B214" s="280"/>
      <c r="C214" s="30" t="s">
        <v>1671</v>
      </c>
      <c r="D214" s="30" t="s">
        <v>1672</v>
      </c>
      <c r="E214" s="63" t="s">
        <v>346</v>
      </c>
      <c r="F214" s="26">
        <v>3385</v>
      </c>
      <c r="G214" s="98">
        <f t="shared" si="19"/>
        <v>3385</v>
      </c>
      <c r="H214" s="117"/>
      <c r="I214" s="150">
        <f t="shared" si="16"/>
        <v>0</v>
      </c>
    </row>
    <row r="215" spans="1:9" ht="30" customHeight="1" thickBot="1" x14ac:dyDescent="0.3">
      <c r="A215" s="280"/>
      <c r="B215" s="280"/>
      <c r="C215" s="30" t="s">
        <v>1673</v>
      </c>
      <c r="D215" s="30" t="s">
        <v>1674</v>
      </c>
      <c r="E215" s="63" t="s">
        <v>347</v>
      </c>
      <c r="F215" s="26">
        <v>3412</v>
      </c>
      <c r="G215" s="98">
        <f t="shared" si="19"/>
        <v>3412</v>
      </c>
      <c r="H215" s="117"/>
      <c r="I215" s="150">
        <f t="shared" si="16"/>
        <v>0</v>
      </c>
    </row>
    <row r="216" spans="1:9" ht="30" customHeight="1" thickBot="1" x14ac:dyDescent="0.3">
      <c r="A216" s="280"/>
      <c r="B216" s="280"/>
      <c r="C216" s="30" t="s">
        <v>1675</v>
      </c>
      <c r="D216" s="30" t="s">
        <v>1676</v>
      </c>
      <c r="E216" s="22">
        <v>100000341</v>
      </c>
      <c r="F216" s="26">
        <v>3321</v>
      </c>
      <c r="G216" s="98">
        <f t="shared" si="19"/>
        <v>3321</v>
      </c>
      <c r="H216" s="117"/>
      <c r="I216" s="150">
        <f t="shared" si="16"/>
        <v>0</v>
      </c>
    </row>
    <row r="217" spans="1:9" ht="30" customHeight="1" thickBot="1" x14ac:dyDescent="0.3">
      <c r="A217" s="280"/>
      <c r="B217" s="280"/>
      <c r="C217" s="30" t="s">
        <v>1677</v>
      </c>
      <c r="D217" s="30" t="s">
        <v>1678</v>
      </c>
      <c r="E217" s="22">
        <v>100002465</v>
      </c>
      <c r="F217" s="26">
        <v>3711</v>
      </c>
      <c r="G217" s="98">
        <f t="shared" si="19"/>
        <v>3711</v>
      </c>
      <c r="H217" s="117"/>
      <c r="I217" s="150">
        <f t="shared" si="16"/>
        <v>0</v>
      </c>
    </row>
    <row r="218" spans="1:9" ht="30" customHeight="1" thickBot="1" x14ac:dyDescent="0.3">
      <c r="A218" s="280"/>
      <c r="B218" s="280"/>
      <c r="C218" s="30" t="s">
        <v>1679</v>
      </c>
      <c r="D218" s="30" t="s">
        <v>1739</v>
      </c>
      <c r="E218" s="63" t="s">
        <v>348</v>
      </c>
      <c r="F218" s="26">
        <v>3907</v>
      </c>
      <c r="G218" s="98">
        <f t="shared" si="19"/>
        <v>3907</v>
      </c>
      <c r="H218" s="117"/>
      <c r="I218" s="150">
        <f t="shared" si="16"/>
        <v>0</v>
      </c>
    </row>
    <row r="219" spans="1:9" ht="30" customHeight="1" thickBot="1" x14ac:dyDescent="0.3">
      <c r="A219" s="280"/>
      <c r="B219" s="280"/>
      <c r="C219" s="30" t="s">
        <v>1680</v>
      </c>
      <c r="D219" s="30" t="s">
        <v>1681</v>
      </c>
      <c r="E219" s="63" t="s">
        <v>349</v>
      </c>
      <c r="F219" s="26">
        <v>4628</v>
      </c>
      <c r="G219" s="98">
        <f t="shared" si="19"/>
        <v>4628</v>
      </c>
      <c r="H219" s="117"/>
      <c r="I219" s="150">
        <f t="shared" ref="I219:I294" si="20">G219*H219</f>
        <v>0</v>
      </c>
    </row>
    <row r="220" spans="1:9" ht="30" customHeight="1" thickBot="1" x14ac:dyDescent="0.3">
      <c r="A220" s="280"/>
      <c r="B220" s="280"/>
      <c r="C220" s="30" t="s">
        <v>1682</v>
      </c>
      <c r="D220" s="30" t="s">
        <v>1683</v>
      </c>
      <c r="E220" s="63" t="s">
        <v>350</v>
      </c>
      <c r="F220" s="26">
        <v>4726</v>
      </c>
      <c r="G220" s="98">
        <f t="shared" si="19"/>
        <v>4726</v>
      </c>
      <c r="H220" s="117"/>
      <c r="I220" s="150">
        <f t="shared" si="20"/>
        <v>0</v>
      </c>
    </row>
    <row r="221" spans="1:9" ht="30" customHeight="1" thickBot="1" x14ac:dyDescent="0.3">
      <c r="A221" s="280"/>
      <c r="B221" s="280"/>
      <c r="C221" s="30" t="s">
        <v>1684</v>
      </c>
      <c r="D221" s="30" t="s">
        <v>1685</v>
      </c>
      <c r="E221" s="22">
        <v>100001627</v>
      </c>
      <c r="F221" s="26">
        <v>7641</v>
      </c>
      <c r="G221" s="98">
        <f t="shared" si="19"/>
        <v>7641</v>
      </c>
      <c r="H221" s="117"/>
      <c r="I221" s="150">
        <f t="shared" si="20"/>
        <v>0</v>
      </c>
    </row>
    <row r="222" spans="1:9" ht="6" customHeight="1" thickBot="1" x14ac:dyDescent="0.3">
      <c r="A222" s="284"/>
      <c r="B222" s="284"/>
      <c r="C222" s="284"/>
      <c r="D222" s="284"/>
      <c r="E222" s="284"/>
      <c r="F222" s="284"/>
      <c r="G222" s="284"/>
      <c r="H222" s="284"/>
      <c r="I222" s="284"/>
    </row>
    <row r="223" spans="1:9" ht="30" customHeight="1" thickBot="1" x14ac:dyDescent="0.3">
      <c r="A223" s="280"/>
      <c r="B223" s="280" t="s">
        <v>57</v>
      </c>
      <c r="C223" s="30">
        <v>20</v>
      </c>
      <c r="D223" s="34" t="s">
        <v>896</v>
      </c>
      <c r="E223" s="22">
        <v>100013456</v>
      </c>
      <c r="F223" s="26">
        <v>24</v>
      </c>
      <c r="G223" s="98">
        <f t="shared" ref="G223:G232" si="21">F223*(1-$G$3)</f>
        <v>24</v>
      </c>
      <c r="H223" s="117"/>
      <c r="I223" s="150">
        <f t="shared" si="20"/>
        <v>0</v>
      </c>
    </row>
    <row r="224" spans="1:9" ht="30" customHeight="1" thickBot="1" x14ac:dyDescent="0.3">
      <c r="A224" s="280"/>
      <c r="B224" s="280"/>
      <c r="C224" s="30">
        <v>25</v>
      </c>
      <c r="D224" s="34" t="s">
        <v>897</v>
      </c>
      <c r="E224" s="22">
        <v>100013457</v>
      </c>
      <c r="F224" s="26">
        <v>31</v>
      </c>
      <c r="G224" s="98">
        <f t="shared" si="21"/>
        <v>31</v>
      </c>
      <c r="H224" s="117"/>
      <c r="I224" s="150">
        <f t="shared" si="20"/>
        <v>0</v>
      </c>
    </row>
    <row r="225" spans="1:9" ht="30" customHeight="1" thickBot="1" x14ac:dyDescent="0.3">
      <c r="A225" s="280"/>
      <c r="B225" s="280"/>
      <c r="C225" s="30">
        <v>32</v>
      </c>
      <c r="D225" s="34" t="s">
        <v>898</v>
      </c>
      <c r="E225" s="22">
        <v>100013549</v>
      </c>
      <c r="F225" s="26">
        <v>60</v>
      </c>
      <c r="G225" s="98">
        <f t="shared" si="21"/>
        <v>60</v>
      </c>
      <c r="H225" s="117"/>
      <c r="I225" s="150">
        <f t="shared" si="20"/>
        <v>0</v>
      </c>
    </row>
    <row r="226" spans="1:9" ht="30" customHeight="1" thickBot="1" x14ac:dyDescent="0.3">
      <c r="A226" s="280"/>
      <c r="B226" s="280"/>
      <c r="C226" s="30">
        <v>40</v>
      </c>
      <c r="D226" s="34" t="s">
        <v>899</v>
      </c>
      <c r="E226" s="22">
        <v>100013550</v>
      </c>
      <c r="F226" s="26">
        <v>85</v>
      </c>
      <c r="G226" s="98">
        <f t="shared" si="21"/>
        <v>85</v>
      </c>
      <c r="H226" s="117"/>
      <c r="I226" s="150">
        <f t="shared" si="20"/>
        <v>0</v>
      </c>
    </row>
    <row r="227" spans="1:9" ht="30" customHeight="1" thickBot="1" x14ac:dyDescent="0.3">
      <c r="A227" s="280"/>
      <c r="B227" s="280"/>
      <c r="C227" s="30">
        <v>50</v>
      </c>
      <c r="D227" s="34" t="s">
        <v>900</v>
      </c>
      <c r="E227" s="22">
        <v>100022553</v>
      </c>
      <c r="F227" s="26">
        <v>232</v>
      </c>
      <c r="G227" s="98">
        <f t="shared" si="21"/>
        <v>232</v>
      </c>
      <c r="H227" s="117"/>
      <c r="I227" s="150">
        <f t="shared" si="20"/>
        <v>0</v>
      </c>
    </row>
    <row r="228" spans="1:9" ht="30" customHeight="1" thickBot="1" x14ac:dyDescent="0.3">
      <c r="A228" s="280"/>
      <c r="B228" s="280"/>
      <c r="C228" s="30">
        <v>63</v>
      </c>
      <c r="D228" s="34" t="s">
        <v>901</v>
      </c>
      <c r="E228" s="22">
        <v>100022554</v>
      </c>
      <c r="F228" s="26">
        <v>422</v>
      </c>
      <c r="G228" s="98">
        <f t="shared" si="21"/>
        <v>422</v>
      </c>
      <c r="H228" s="117"/>
      <c r="I228" s="150">
        <f t="shared" si="20"/>
        <v>0</v>
      </c>
    </row>
    <row r="229" spans="1:9" ht="30" customHeight="1" thickBot="1" x14ac:dyDescent="0.3">
      <c r="A229" s="280"/>
      <c r="B229" s="280"/>
      <c r="C229" s="30">
        <v>75</v>
      </c>
      <c r="D229" s="34" t="s">
        <v>902</v>
      </c>
      <c r="E229" s="63" t="s">
        <v>351</v>
      </c>
      <c r="F229" s="26">
        <v>1282</v>
      </c>
      <c r="G229" s="98">
        <f t="shared" si="21"/>
        <v>1282</v>
      </c>
      <c r="H229" s="117"/>
      <c r="I229" s="150">
        <f t="shared" si="20"/>
        <v>0</v>
      </c>
    </row>
    <row r="230" spans="1:9" ht="30" customHeight="1" thickBot="1" x14ac:dyDescent="0.3">
      <c r="A230" s="280"/>
      <c r="B230" s="280"/>
      <c r="C230" s="30">
        <v>90</v>
      </c>
      <c r="D230" s="34" t="s">
        <v>903</v>
      </c>
      <c r="E230" s="63" t="s">
        <v>352</v>
      </c>
      <c r="F230" s="26">
        <v>3009</v>
      </c>
      <c r="G230" s="98">
        <f t="shared" si="21"/>
        <v>3009</v>
      </c>
      <c r="H230" s="117"/>
      <c r="I230" s="150">
        <f t="shared" si="20"/>
        <v>0</v>
      </c>
    </row>
    <row r="231" spans="1:9" ht="30" customHeight="1" thickBot="1" x14ac:dyDescent="0.3">
      <c r="A231" s="280"/>
      <c r="B231" s="280"/>
      <c r="C231" s="30">
        <v>110</v>
      </c>
      <c r="D231" s="34" t="s">
        <v>904</v>
      </c>
      <c r="E231" s="63" t="s">
        <v>353</v>
      </c>
      <c r="F231" s="26">
        <v>3987</v>
      </c>
      <c r="G231" s="98">
        <f t="shared" si="21"/>
        <v>3987</v>
      </c>
      <c r="H231" s="117"/>
      <c r="I231" s="150">
        <f t="shared" si="20"/>
        <v>0</v>
      </c>
    </row>
    <row r="232" spans="1:9" ht="30" customHeight="1" thickBot="1" x14ac:dyDescent="0.3">
      <c r="A232" s="280"/>
      <c r="B232" s="280"/>
      <c r="C232" s="30">
        <v>125</v>
      </c>
      <c r="D232" s="34" t="s">
        <v>905</v>
      </c>
      <c r="E232" s="63" t="s">
        <v>354</v>
      </c>
      <c r="F232" s="26">
        <v>5943</v>
      </c>
      <c r="G232" s="98">
        <f t="shared" si="21"/>
        <v>5943</v>
      </c>
      <c r="H232" s="117"/>
      <c r="I232" s="150">
        <f t="shared" si="20"/>
        <v>0</v>
      </c>
    </row>
    <row r="233" spans="1:9" ht="6" customHeight="1" thickBot="1" x14ac:dyDescent="0.3">
      <c r="A233" s="284"/>
      <c r="B233" s="284"/>
      <c r="C233" s="284"/>
      <c r="D233" s="284"/>
      <c r="E233" s="284"/>
      <c r="F233" s="284"/>
      <c r="G233" s="284"/>
      <c r="H233" s="284"/>
      <c r="I233" s="284"/>
    </row>
    <row r="234" spans="1:9" ht="30" customHeight="1" thickBot="1" x14ac:dyDescent="0.3">
      <c r="A234" s="280"/>
      <c r="B234" s="280" t="s">
        <v>58</v>
      </c>
      <c r="C234" s="30">
        <v>20</v>
      </c>
      <c r="D234" s="34" t="s">
        <v>906</v>
      </c>
      <c r="E234" s="22">
        <v>100013545</v>
      </c>
      <c r="F234" s="26">
        <v>22</v>
      </c>
      <c r="G234" s="98">
        <f t="shared" ref="G234:G243" si="22">F234*(1-$G$3)</f>
        <v>22</v>
      </c>
      <c r="H234" s="117"/>
      <c r="I234" s="150">
        <f t="shared" si="20"/>
        <v>0</v>
      </c>
    </row>
    <row r="235" spans="1:9" ht="30" customHeight="1" thickBot="1" x14ac:dyDescent="0.3">
      <c r="A235" s="280"/>
      <c r="B235" s="280"/>
      <c r="C235" s="30">
        <v>25</v>
      </c>
      <c r="D235" s="34" t="s">
        <v>907</v>
      </c>
      <c r="E235" s="22">
        <v>100013546</v>
      </c>
      <c r="F235" s="26">
        <v>30</v>
      </c>
      <c r="G235" s="98">
        <f t="shared" si="22"/>
        <v>30</v>
      </c>
      <c r="H235" s="117"/>
      <c r="I235" s="150">
        <f t="shared" si="20"/>
        <v>0</v>
      </c>
    </row>
    <row r="236" spans="1:9" ht="30" customHeight="1" thickBot="1" x14ac:dyDescent="0.3">
      <c r="A236" s="280"/>
      <c r="B236" s="280"/>
      <c r="C236" s="30">
        <v>32</v>
      </c>
      <c r="D236" s="34" t="s">
        <v>908</v>
      </c>
      <c r="E236" s="22">
        <v>100013547</v>
      </c>
      <c r="F236" s="26">
        <v>49</v>
      </c>
      <c r="G236" s="98">
        <f t="shared" si="22"/>
        <v>49</v>
      </c>
      <c r="H236" s="117"/>
      <c r="I236" s="150">
        <f t="shared" si="20"/>
        <v>0</v>
      </c>
    </row>
    <row r="237" spans="1:9" ht="30" customHeight="1" thickBot="1" x14ac:dyDescent="0.3">
      <c r="A237" s="280"/>
      <c r="B237" s="280"/>
      <c r="C237" s="30">
        <v>40</v>
      </c>
      <c r="D237" s="34" t="s">
        <v>909</v>
      </c>
      <c r="E237" s="22">
        <v>100013548</v>
      </c>
      <c r="F237" s="26">
        <v>81</v>
      </c>
      <c r="G237" s="98">
        <f t="shared" si="22"/>
        <v>81</v>
      </c>
      <c r="H237" s="117"/>
      <c r="I237" s="150">
        <f t="shared" si="20"/>
        <v>0</v>
      </c>
    </row>
    <row r="238" spans="1:9" ht="30" customHeight="1" thickBot="1" x14ac:dyDescent="0.3">
      <c r="A238" s="280"/>
      <c r="B238" s="280"/>
      <c r="C238" s="30">
        <v>50</v>
      </c>
      <c r="D238" s="34" t="s">
        <v>910</v>
      </c>
      <c r="E238" s="22">
        <v>100022551</v>
      </c>
      <c r="F238" s="26">
        <v>173</v>
      </c>
      <c r="G238" s="98">
        <f t="shared" si="22"/>
        <v>173</v>
      </c>
      <c r="H238" s="117"/>
      <c r="I238" s="150">
        <f t="shared" si="20"/>
        <v>0</v>
      </c>
    </row>
    <row r="239" spans="1:9" ht="30" customHeight="1" thickBot="1" x14ac:dyDescent="0.3">
      <c r="A239" s="280"/>
      <c r="B239" s="280"/>
      <c r="C239" s="30">
        <v>63</v>
      </c>
      <c r="D239" s="34" t="s">
        <v>911</v>
      </c>
      <c r="E239" s="22">
        <v>100022552</v>
      </c>
      <c r="F239" s="26">
        <v>295</v>
      </c>
      <c r="G239" s="98">
        <f t="shared" si="22"/>
        <v>295</v>
      </c>
      <c r="H239" s="117"/>
      <c r="I239" s="150">
        <f t="shared" si="20"/>
        <v>0</v>
      </c>
    </row>
    <row r="240" spans="1:9" ht="30" customHeight="1" thickBot="1" x14ac:dyDescent="0.3">
      <c r="A240" s="280"/>
      <c r="B240" s="280"/>
      <c r="C240" s="30">
        <v>75</v>
      </c>
      <c r="D240" s="34" t="s">
        <v>912</v>
      </c>
      <c r="E240" s="63" t="s">
        <v>355</v>
      </c>
      <c r="F240" s="26">
        <v>1138</v>
      </c>
      <c r="G240" s="98">
        <f t="shared" si="22"/>
        <v>1138</v>
      </c>
      <c r="H240" s="117"/>
      <c r="I240" s="150">
        <f t="shared" si="20"/>
        <v>0</v>
      </c>
    </row>
    <row r="241" spans="1:9" ht="30" customHeight="1" thickBot="1" x14ac:dyDescent="0.3">
      <c r="A241" s="280"/>
      <c r="B241" s="280"/>
      <c r="C241" s="30">
        <v>90</v>
      </c>
      <c r="D241" s="34" t="s">
        <v>913</v>
      </c>
      <c r="E241" s="63" t="s">
        <v>356</v>
      </c>
      <c r="F241" s="26">
        <v>1755</v>
      </c>
      <c r="G241" s="98">
        <f t="shared" si="22"/>
        <v>1755</v>
      </c>
      <c r="H241" s="117"/>
      <c r="I241" s="150">
        <f t="shared" si="20"/>
        <v>0</v>
      </c>
    </row>
    <row r="242" spans="1:9" ht="30" customHeight="1" thickBot="1" x14ac:dyDescent="0.3">
      <c r="A242" s="280"/>
      <c r="B242" s="280"/>
      <c r="C242" s="30">
        <v>110</v>
      </c>
      <c r="D242" s="34" t="s">
        <v>914</v>
      </c>
      <c r="E242" s="63" t="s">
        <v>357</v>
      </c>
      <c r="F242" s="26">
        <v>3907</v>
      </c>
      <c r="G242" s="98">
        <f t="shared" si="22"/>
        <v>3907</v>
      </c>
      <c r="H242" s="117"/>
      <c r="I242" s="150">
        <f t="shared" si="20"/>
        <v>0</v>
      </c>
    </row>
    <row r="243" spans="1:9" ht="30" customHeight="1" thickBot="1" x14ac:dyDescent="0.3">
      <c r="A243" s="280"/>
      <c r="B243" s="280"/>
      <c r="C243" s="30">
        <v>125</v>
      </c>
      <c r="D243" s="34" t="s">
        <v>915</v>
      </c>
      <c r="E243" s="22">
        <v>100002084</v>
      </c>
      <c r="F243" s="26">
        <v>5943</v>
      </c>
      <c r="G243" s="98">
        <f t="shared" si="22"/>
        <v>5943</v>
      </c>
      <c r="H243" s="117"/>
      <c r="I243" s="150">
        <f t="shared" si="20"/>
        <v>0</v>
      </c>
    </row>
    <row r="244" spans="1:9" ht="6" customHeight="1" thickBot="1" x14ac:dyDescent="0.3">
      <c r="A244" s="284"/>
      <c r="B244" s="284"/>
      <c r="C244" s="284"/>
      <c r="D244" s="284"/>
      <c r="E244" s="284"/>
      <c r="F244" s="284"/>
      <c r="G244" s="284"/>
      <c r="H244" s="284"/>
      <c r="I244" s="284"/>
    </row>
    <row r="245" spans="1:9" ht="30" customHeight="1" thickBot="1" x14ac:dyDescent="0.3">
      <c r="A245" s="280"/>
      <c r="B245" s="280" t="s">
        <v>391</v>
      </c>
      <c r="C245" s="30" t="s">
        <v>1529</v>
      </c>
      <c r="D245" s="34" t="s">
        <v>916</v>
      </c>
      <c r="E245" s="22">
        <v>100013464</v>
      </c>
      <c r="F245" s="26">
        <v>185</v>
      </c>
      <c r="G245" s="98">
        <f t="shared" ref="G245:G251" si="23">F245*(1-$G$3)</f>
        <v>185</v>
      </c>
      <c r="H245" s="117"/>
      <c r="I245" s="150">
        <f t="shared" si="20"/>
        <v>0</v>
      </c>
    </row>
    <row r="246" spans="1:9" ht="30" customHeight="1" thickBot="1" x14ac:dyDescent="0.3">
      <c r="A246" s="280"/>
      <c r="B246" s="280"/>
      <c r="C246" s="30" t="s">
        <v>1530</v>
      </c>
      <c r="D246" s="34" t="s">
        <v>917</v>
      </c>
      <c r="E246" s="22">
        <v>100013474</v>
      </c>
      <c r="F246" s="26">
        <v>266</v>
      </c>
      <c r="G246" s="98">
        <f t="shared" si="23"/>
        <v>266</v>
      </c>
      <c r="H246" s="117"/>
      <c r="I246" s="150">
        <f t="shared" si="20"/>
        <v>0</v>
      </c>
    </row>
    <row r="247" spans="1:9" ht="30" customHeight="1" thickBot="1" x14ac:dyDescent="0.3">
      <c r="A247" s="280"/>
      <c r="B247" s="280"/>
      <c r="C247" s="30" t="s">
        <v>1534</v>
      </c>
      <c r="D247" s="34" t="s">
        <v>918</v>
      </c>
      <c r="E247" s="22">
        <v>100013475</v>
      </c>
      <c r="F247" s="26">
        <v>209</v>
      </c>
      <c r="G247" s="98">
        <f t="shared" si="23"/>
        <v>209</v>
      </c>
      <c r="H247" s="117"/>
      <c r="I247" s="150">
        <f t="shared" si="20"/>
        <v>0</v>
      </c>
    </row>
    <row r="248" spans="1:9" ht="30" customHeight="1" thickBot="1" x14ac:dyDescent="0.3">
      <c r="A248" s="280"/>
      <c r="B248" s="280"/>
      <c r="C248" s="30" t="s">
        <v>1531</v>
      </c>
      <c r="D248" s="34" t="s">
        <v>919</v>
      </c>
      <c r="E248" s="22">
        <v>100013476</v>
      </c>
      <c r="F248" s="26">
        <v>287</v>
      </c>
      <c r="G248" s="98">
        <f t="shared" si="23"/>
        <v>287</v>
      </c>
      <c r="H248" s="117"/>
      <c r="I248" s="150">
        <f t="shared" si="20"/>
        <v>0</v>
      </c>
    </row>
    <row r="249" spans="1:9" ht="30" customHeight="1" thickBot="1" x14ac:dyDescent="0.3">
      <c r="A249" s="280"/>
      <c r="B249" s="280"/>
      <c r="C249" s="30" t="s">
        <v>1532</v>
      </c>
      <c r="D249" s="34" t="s">
        <v>920</v>
      </c>
      <c r="E249" s="22">
        <v>100013634</v>
      </c>
      <c r="F249" s="26">
        <v>452</v>
      </c>
      <c r="G249" s="98">
        <f t="shared" si="23"/>
        <v>452</v>
      </c>
      <c r="H249" s="117"/>
      <c r="I249" s="150">
        <f t="shared" si="20"/>
        <v>0</v>
      </c>
    </row>
    <row r="250" spans="1:9" ht="30" customHeight="1" thickBot="1" x14ac:dyDescent="0.3">
      <c r="A250" s="280"/>
      <c r="B250" s="280"/>
      <c r="C250" s="30" t="s">
        <v>1566</v>
      </c>
      <c r="D250" s="34" t="s">
        <v>1740</v>
      </c>
      <c r="E250" s="22">
        <v>100006208</v>
      </c>
      <c r="F250" s="26">
        <v>420</v>
      </c>
      <c r="G250" s="98">
        <f t="shared" si="23"/>
        <v>420</v>
      </c>
      <c r="H250" s="117"/>
      <c r="I250" s="150">
        <f t="shared" si="20"/>
        <v>0</v>
      </c>
    </row>
    <row r="251" spans="1:9" ht="30" customHeight="1" thickBot="1" x14ac:dyDescent="0.3">
      <c r="A251" s="280"/>
      <c r="B251" s="280"/>
      <c r="C251" s="30" t="s">
        <v>1567</v>
      </c>
      <c r="D251" s="34" t="s">
        <v>921</v>
      </c>
      <c r="E251" s="22">
        <v>100013477</v>
      </c>
      <c r="F251" s="26">
        <v>384</v>
      </c>
      <c r="G251" s="98">
        <f t="shared" si="23"/>
        <v>384</v>
      </c>
      <c r="H251" s="117"/>
      <c r="I251" s="150">
        <f t="shared" si="20"/>
        <v>0</v>
      </c>
    </row>
    <row r="252" spans="1:9" ht="6" customHeight="1" thickBot="1" x14ac:dyDescent="0.3">
      <c r="A252" s="284"/>
      <c r="B252" s="284"/>
      <c r="C252" s="284"/>
      <c r="D252" s="284"/>
      <c r="E252" s="284"/>
      <c r="F252" s="284"/>
      <c r="G252" s="284"/>
      <c r="H252" s="284"/>
      <c r="I252" s="284"/>
    </row>
    <row r="253" spans="1:9" ht="30" customHeight="1" thickBot="1" x14ac:dyDescent="0.3">
      <c r="A253" s="280"/>
      <c r="B253" s="280" t="s">
        <v>392</v>
      </c>
      <c r="C253" s="30" t="s">
        <v>1529</v>
      </c>
      <c r="D253" s="34" t="s">
        <v>922</v>
      </c>
      <c r="E253" s="22">
        <v>100013478</v>
      </c>
      <c r="F253" s="26">
        <v>272</v>
      </c>
      <c r="G253" s="98">
        <f t="shared" ref="G253:G259" si="24">F253*(1-$G$3)</f>
        <v>272</v>
      </c>
      <c r="H253" s="117"/>
      <c r="I253" s="150">
        <f t="shared" si="20"/>
        <v>0</v>
      </c>
    </row>
    <row r="254" spans="1:9" ht="30" customHeight="1" thickBot="1" x14ac:dyDescent="0.3">
      <c r="A254" s="280"/>
      <c r="B254" s="280"/>
      <c r="C254" s="30" t="s">
        <v>1530</v>
      </c>
      <c r="D254" s="34" t="s">
        <v>923</v>
      </c>
      <c r="E254" s="22">
        <v>100013479</v>
      </c>
      <c r="F254" s="26">
        <v>422</v>
      </c>
      <c r="G254" s="98">
        <f t="shared" si="24"/>
        <v>422</v>
      </c>
      <c r="H254" s="117"/>
      <c r="I254" s="150">
        <f t="shared" si="20"/>
        <v>0</v>
      </c>
    </row>
    <row r="255" spans="1:9" ht="30" customHeight="1" thickBot="1" x14ac:dyDescent="0.3">
      <c r="A255" s="280"/>
      <c r="B255" s="280"/>
      <c r="C255" s="30" t="s">
        <v>1534</v>
      </c>
      <c r="D255" s="34" t="s">
        <v>924</v>
      </c>
      <c r="E255" s="22">
        <v>100013480</v>
      </c>
      <c r="F255" s="26">
        <v>287</v>
      </c>
      <c r="G255" s="98">
        <f t="shared" si="24"/>
        <v>287</v>
      </c>
      <c r="H255" s="117"/>
      <c r="I255" s="150">
        <f t="shared" si="20"/>
        <v>0</v>
      </c>
    </row>
    <row r="256" spans="1:9" ht="30" customHeight="1" thickBot="1" x14ac:dyDescent="0.3">
      <c r="A256" s="280"/>
      <c r="B256" s="280"/>
      <c r="C256" s="30" t="s">
        <v>1531</v>
      </c>
      <c r="D256" s="34" t="s">
        <v>925</v>
      </c>
      <c r="E256" s="22">
        <v>100013481</v>
      </c>
      <c r="F256" s="26">
        <v>425</v>
      </c>
      <c r="G256" s="98">
        <f t="shared" si="24"/>
        <v>425</v>
      </c>
      <c r="H256" s="117"/>
      <c r="I256" s="150">
        <f t="shared" si="20"/>
        <v>0</v>
      </c>
    </row>
    <row r="257" spans="1:9" ht="30" customHeight="1" thickBot="1" x14ac:dyDescent="0.3">
      <c r="A257" s="280"/>
      <c r="B257" s="280"/>
      <c r="C257" s="30" t="s">
        <v>1532</v>
      </c>
      <c r="D257" s="34" t="s">
        <v>926</v>
      </c>
      <c r="E257" s="22">
        <v>100013635</v>
      </c>
      <c r="F257" s="26">
        <v>660</v>
      </c>
      <c r="G257" s="98">
        <f t="shared" si="24"/>
        <v>660</v>
      </c>
      <c r="H257" s="117"/>
      <c r="I257" s="150">
        <f t="shared" si="20"/>
        <v>0</v>
      </c>
    </row>
    <row r="258" spans="1:9" ht="30" customHeight="1" thickBot="1" x14ac:dyDescent="0.3">
      <c r="A258" s="280"/>
      <c r="B258" s="280"/>
      <c r="C258" s="30" t="s">
        <v>1566</v>
      </c>
      <c r="D258" s="34" t="s">
        <v>927</v>
      </c>
      <c r="E258" s="22">
        <v>100006209</v>
      </c>
      <c r="F258" s="26">
        <v>577</v>
      </c>
      <c r="G258" s="98">
        <f t="shared" si="24"/>
        <v>577</v>
      </c>
      <c r="H258" s="117"/>
      <c r="I258" s="150">
        <f t="shared" si="20"/>
        <v>0</v>
      </c>
    </row>
    <row r="259" spans="1:9" ht="30" customHeight="1" thickBot="1" x14ac:dyDescent="0.3">
      <c r="A259" s="280"/>
      <c r="B259" s="280"/>
      <c r="C259" s="30" t="s">
        <v>1567</v>
      </c>
      <c r="D259" s="34" t="s">
        <v>928</v>
      </c>
      <c r="E259" s="22">
        <v>100013633</v>
      </c>
      <c r="F259" s="26">
        <v>599</v>
      </c>
      <c r="G259" s="98">
        <f t="shared" si="24"/>
        <v>599</v>
      </c>
      <c r="H259" s="117"/>
      <c r="I259" s="150">
        <f t="shared" si="20"/>
        <v>0</v>
      </c>
    </row>
    <row r="260" spans="1:9" ht="6" customHeight="1" thickBot="1" x14ac:dyDescent="0.3">
      <c r="A260" s="284"/>
      <c r="B260" s="284"/>
      <c r="C260" s="284"/>
      <c r="D260" s="284"/>
      <c r="E260" s="284"/>
      <c r="F260" s="284"/>
      <c r="G260" s="284"/>
      <c r="H260" s="284"/>
      <c r="I260" s="284"/>
    </row>
    <row r="261" spans="1:9" ht="30" customHeight="1" thickBot="1" x14ac:dyDescent="0.3">
      <c r="A261" s="280"/>
      <c r="B261" s="278" t="s">
        <v>283</v>
      </c>
      <c r="C261" s="30" t="s">
        <v>1529</v>
      </c>
      <c r="D261" s="34" t="s">
        <v>929</v>
      </c>
      <c r="E261" s="22">
        <v>100013485</v>
      </c>
      <c r="F261" s="26">
        <v>256</v>
      </c>
      <c r="G261" s="98">
        <f>F261*(1-$G$3)</f>
        <v>256</v>
      </c>
      <c r="H261" s="117"/>
      <c r="I261" s="150">
        <f t="shared" si="20"/>
        <v>0</v>
      </c>
    </row>
    <row r="262" spans="1:9" ht="30" customHeight="1" thickBot="1" x14ac:dyDescent="0.3">
      <c r="A262" s="280"/>
      <c r="B262" s="280"/>
      <c r="C262" s="30" t="s">
        <v>1530</v>
      </c>
      <c r="D262" s="34" t="s">
        <v>930</v>
      </c>
      <c r="E262" s="22">
        <v>100018964</v>
      </c>
      <c r="F262" s="26">
        <v>372</v>
      </c>
      <c r="G262" s="98">
        <f>F262*(1-$G$3)</f>
        <v>372</v>
      </c>
      <c r="H262" s="117"/>
      <c r="I262" s="150">
        <f t="shared" si="20"/>
        <v>0</v>
      </c>
    </row>
    <row r="263" spans="1:9" ht="30" customHeight="1" thickBot="1" x14ac:dyDescent="0.3">
      <c r="A263" s="280"/>
      <c r="B263" s="280"/>
      <c r="C263" s="30" t="s">
        <v>1534</v>
      </c>
      <c r="D263" s="34" t="s">
        <v>931</v>
      </c>
      <c r="E263" s="22">
        <v>100013486</v>
      </c>
      <c r="F263" s="26">
        <v>294</v>
      </c>
      <c r="G263" s="98">
        <f>F263*(1-$G$3)</f>
        <v>294</v>
      </c>
      <c r="H263" s="117"/>
      <c r="I263" s="150">
        <f t="shared" si="20"/>
        <v>0</v>
      </c>
    </row>
    <row r="264" spans="1:9" ht="30" customHeight="1" thickBot="1" x14ac:dyDescent="0.3">
      <c r="A264" s="280"/>
      <c r="B264" s="280"/>
      <c r="C264" s="30" t="s">
        <v>1531</v>
      </c>
      <c r="D264" s="34" t="s">
        <v>932</v>
      </c>
      <c r="E264" s="22">
        <v>100013487</v>
      </c>
      <c r="F264" s="26">
        <v>417</v>
      </c>
      <c r="G264" s="98">
        <f>F264*(1-$G$3)</f>
        <v>417</v>
      </c>
      <c r="H264" s="117"/>
      <c r="I264" s="150">
        <f t="shared" si="20"/>
        <v>0</v>
      </c>
    </row>
    <row r="265" spans="1:9" ht="6" customHeight="1" thickBot="1" x14ac:dyDescent="0.3">
      <c r="A265" s="284"/>
      <c r="B265" s="284"/>
      <c r="C265" s="284"/>
      <c r="D265" s="284"/>
      <c r="E265" s="284"/>
      <c r="F265" s="284"/>
      <c r="G265" s="284"/>
      <c r="H265" s="284"/>
      <c r="I265" s="284"/>
    </row>
    <row r="266" spans="1:9" ht="30" customHeight="1" thickBot="1" x14ac:dyDescent="0.3">
      <c r="A266" s="280"/>
      <c r="B266" s="280" t="s">
        <v>1686</v>
      </c>
      <c r="C266" s="30" t="s">
        <v>1529</v>
      </c>
      <c r="D266" s="34" t="s">
        <v>933</v>
      </c>
      <c r="E266" s="22">
        <v>100013482</v>
      </c>
      <c r="F266" s="26">
        <v>199</v>
      </c>
      <c r="G266" s="98">
        <f>F266*(1-$G$3)</f>
        <v>199</v>
      </c>
      <c r="H266" s="117"/>
      <c r="I266" s="150">
        <f t="shared" si="20"/>
        <v>0</v>
      </c>
    </row>
    <row r="267" spans="1:9" ht="30" customHeight="1" thickBot="1" x14ac:dyDescent="0.3">
      <c r="A267" s="280"/>
      <c r="B267" s="280"/>
      <c r="C267" s="30" t="s">
        <v>1530</v>
      </c>
      <c r="D267" s="34" t="s">
        <v>934</v>
      </c>
      <c r="E267" s="22">
        <v>100000878</v>
      </c>
      <c r="F267" s="26">
        <v>316</v>
      </c>
      <c r="G267" s="98">
        <f>F267*(1-$G$3)</f>
        <v>316</v>
      </c>
      <c r="H267" s="117"/>
      <c r="I267" s="150">
        <f t="shared" si="20"/>
        <v>0</v>
      </c>
    </row>
    <row r="268" spans="1:9" ht="30" customHeight="1" thickBot="1" x14ac:dyDescent="0.3">
      <c r="A268" s="280"/>
      <c r="B268" s="280"/>
      <c r="C268" s="30" t="s">
        <v>1534</v>
      </c>
      <c r="D268" s="34" t="s">
        <v>935</v>
      </c>
      <c r="E268" s="22">
        <v>100013483</v>
      </c>
      <c r="F268" s="26">
        <v>238</v>
      </c>
      <c r="G268" s="98">
        <f>F268*(1-$G$3)</f>
        <v>238</v>
      </c>
      <c r="H268" s="117"/>
      <c r="I268" s="150">
        <f t="shared" si="20"/>
        <v>0</v>
      </c>
    </row>
    <row r="269" spans="1:9" ht="30" customHeight="1" thickBot="1" x14ac:dyDescent="0.3">
      <c r="A269" s="280"/>
      <c r="B269" s="280"/>
      <c r="C269" s="30" t="s">
        <v>1531</v>
      </c>
      <c r="D269" s="34" t="s">
        <v>936</v>
      </c>
      <c r="E269" s="22">
        <v>100013484</v>
      </c>
      <c r="F269" s="26">
        <v>361</v>
      </c>
      <c r="G269" s="98">
        <f>F269*(1-$G$3)</f>
        <v>361</v>
      </c>
      <c r="H269" s="117"/>
      <c r="I269" s="150">
        <f t="shared" si="20"/>
        <v>0</v>
      </c>
    </row>
    <row r="270" spans="1:9" ht="6" customHeight="1" thickBot="1" x14ac:dyDescent="0.3">
      <c r="A270" s="284"/>
      <c r="B270" s="284"/>
      <c r="C270" s="284"/>
      <c r="D270" s="284"/>
      <c r="E270" s="284"/>
      <c r="F270" s="284"/>
      <c r="G270" s="284"/>
      <c r="H270" s="284"/>
      <c r="I270" s="284"/>
    </row>
    <row r="271" spans="1:9" ht="90" customHeight="1" thickBot="1" x14ac:dyDescent="0.3">
      <c r="A271" s="22"/>
      <c r="B271" s="22" t="s">
        <v>1489</v>
      </c>
      <c r="C271" s="34" t="s">
        <v>18</v>
      </c>
      <c r="D271" s="34" t="s">
        <v>937</v>
      </c>
      <c r="E271" s="22">
        <v>100006799</v>
      </c>
      <c r="F271" s="26">
        <v>562</v>
      </c>
      <c r="G271" s="98">
        <f>F271*(1-$G$3)</f>
        <v>562</v>
      </c>
      <c r="H271" s="117"/>
      <c r="I271" s="150">
        <f t="shared" si="20"/>
        <v>0</v>
      </c>
    </row>
    <row r="272" spans="1:9" ht="6" customHeight="1" thickBot="1" x14ac:dyDescent="0.3">
      <c r="A272" s="284"/>
      <c r="B272" s="284"/>
      <c r="C272" s="284"/>
      <c r="D272" s="284"/>
      <c r="E272" s="284"/>
      <c r="F272" s="284"/>
      <c r="G272" s="284"/>
      <c r="H272" s="284"/>
      <c r="I272" s="284"/>
    </row>
    <row r="273" spans="1:9" ht="45" customHeight="1" thickBot="1" x14ac:dyDescent="0.3">
      <c r="A273" s="280"/>
      <c r="B273" s="278" t="s">
        <v>1490</v>
      </c>
      <c r="C273" s="34" t="s">
        <v>18</v>
      </c>
      <c r="D273" s="34" t="s">
        <v>938</v>
      </c>
      <c r="E273" s="22">
        <v>100013621</v>
      </c>
      <c r="F273" s="26">
        <v>398</v>
      </c>
      <c r="G273" s="98">
        <f>F273*(1-$G$3)</f>
        <v>398</v>
      </c>
      <c r="H273" s="117"/>
      <c r="I273" s="150">
        <f t="shared" si="20"/>
        <v>0</v>
      </c>
    </row>
    <row r="274" spans="1:9" ht="45" customHeight="1" thickBot="1" x14ac:dyDescent="0.3">
      <c r="A274" s="280"/>
      <c r="B274" s="280"/>
      <c r="C274" s="34" t="s">
        <v>939</v>
      </c>
      <c r="D274" s="34" t="s">
        <v>940</v>
      </c>
      <c r="E274" s="22">
        <v>100027457</v>
      </c>
      <c r="F274" s="26">
        <v>586</v>
      </c>
      <c r="G274" s="98">
        <f>F274*(1-$G$3)</f>
        <v>586</v>
      </c>
      <c r="H274" s="117"/>
      <c r="I274" s="150">
        <f t="shared" si="20"/>
        <v>0</v>
      </c>
    </row>
    <row r="275" spans="1:9" ht="6" customHeight="1" thickBot="1" x14ac:dyDescent="0.3">
      <c r="A275" s="284"/>
      <c r="B275" s="284"/>
      <c r="C275" s="284"/>
      <c r="D275" s="284"/>
      <c r="E275" s="284"/>
      <c r="F275" s="284"/>
      <c r="G275" s="284"/>
      <c r="H275" s="284"/>
      <c r="I275" s="284"/>
    </row>
    <row r="276" spans="1:9" ht="30" customHeight="1" thickBot="1" x14ac:dyDescent="0.3">
      <c r="A276" s="280"/>
      <c r="B276" s="280" t="s">
        <v>59</v>
      </c>
      <c r="C276" s="30">
        <v>20</v>
      </c>
      <c r="D276" s="34" t="s">
        <v>941</v>
      </c>
      <c r="E276" s="22">
        <v>100013468</v>
      </c>
      <c r="F276" s="26">
        <v>21</v>
      </c>
      <c r="G276" s="98">
        <f t="shared" ref="G276:G285" si="25">F276*(1-$G$3)</f>
        <v>21</v>
      </c>
      <c r="H276" s="117"/>
      <c r="I276" s="150">
        <f t="shared" si="20"/>
        <v>0</v>
      </c>
    </row>
    <row r="277" spans="1:9" ht="30" customHeight="1" thickBot="1" x14ac:dyDescent="0.3">
      <c r="A277" s="280"/>
      <c r="B277" s="280"/>
      <c r="C277" s="30">
        <v>25</v>
      </c>
      <c r="D277" s="34" t="s">
        <v>942</v>
      </c>
      <c r="E277" s="22">
        <v>100013469</v>
      </c>
      <c r="F277" s="26">
        <v>26</v>
      </c>
      <c r="G277" s="98">
        <f t="shared" si="25"/>
        <v>26</v>
      </c>
      <c r="H277" s="117"/>
      <c r="I277" s="150">
        <f t="shared" si="20"/>
        <v>0</v>
      </c>
    </row>
    <row r="278" spans="1:9" ht="30" customHeight="1" thickBot="1" x14ac:dyDescent="0.3">
      <c r="A278" s="280"/>
      <c r="B278" s="280"/>
      <c r="C278" s="30">
        <v>32</v>
      </c>
      <c r="D278" s="34" t="s">
        <v>943</v>
      </c>
      <c r="E278" s="22">
        <v>100013470</v>
      </c>
      <c r="F278" s="26">
        <v>36</v>
      </c>
      <c r="G278" s="98">
        <f t="shared" si="25"/>
        <v>36</v>
      </c>
      <c r="H278" s="117"/>
      <c r="I278" s="150">
        <f t="shared" si="20"/>
        <v>0</v>
      </c>
    </row>
    <row r="279" spans="1:9" ht="30" customHeight="1" thickBot="1" x14ac:dyDescent="0.3">
      <c r="A279" s="280"/>
      <c r="B279" s="280"/>
      <c r="C279" s="30">
        <v>40</v>
      </c>
      <c r="D279" s="34" t="s">
        <v>944</v>
      </c>
      <c r="E279" s="63" t="s">
        <v>358</v>
      </c>
      <c r="F279" s="26">
        <v>72</v>
      </c>
      <c r="G279" s="98">
        <f t="shared" si="25"/>
        <v>72</v>
      </c>
      <c r="H279" s="117"/>
      <c r="I279" s="150">
        <f t="shared" si="20"/>
        <v>0</v>
      </c>
    </row>
    <row r="280" spans="1:9" ht="30" customHeight="1" thickBot="1" x14ac:dyDescent="0.3">
      <c r="A280" s="280"/>
      <c r="B280" s="280"/>
      <c r="C280" s="30">
        <v>50</v>
      </c>
      <c r="D280" s="34" t="s">
        <v>945</v>
      </c>
      <c r="E280" s="63" t="s">
        <v>359</v>
      </c>
      <c r="F280" s="26">
        <v>144</v>
      </c>
      <c r="G280" s="98">
        <f t="shared" si="25"/>
        <v>144</v>
      </c>
      <c r="H280" s="117"/>
      <c r="I280" s="150">
        <f t="shared" si="20"/>
        <v>0</v>
      </c>
    </row>
    <row r="281" spans="1:9" ht="30" customHeight="1" thickBot="1" x14ac:dyDescent="0.3">
      <c r="A281" s="280"/>
      <c r="B281" s="280"/>
      <c r="C281" s="30">
        <v>63</v>
      </c>
      <c r="D281" s="34" t="s">
        <v>946</v>
      </c>
      <c r="E281" s="63" t="s">
        <v>360</v>
      </c>
      <c r="F281" s="26">
        <v>245</v>
      </c>
      <c r="G281" s="98">
        <f t="shared" si="25"/>
        <v>245</v>
      </c>
      <c r="H281" s="117"/>
      <c r="I281" s="150">
        <f t="shared" si="20"/>
        <v>0</v>
      </c>
    </row>
    <row r="282" spans="1:9" ht="30" customHeight="1" thickBot="1" x14ac:dyDescent="0.3">
      <c r="A282" s="280"/>
      <c r="B282" s="280"/>
      <c r="C282" s="30">
        <v>75</v>
      </c>
      <c r="D282" s="34" t="s">
        <v>947</v>
      </c>
      <c r="E282" s="63" t="s">
        <v>361</v>
      </c>
      <c r="F282" s="26">
        <v>631</v>
      </c>
      <c r="G282" s="98">
        <f t="shared" si="25"/>
        <v>631</v>
      </c>
      <c r="H282" s="117"/>
      <c r="I282" s="150">
        <f t="shared" si="20"/>
        <v>0</v>
      </c>
    </row>
    <row r="283" spans="1:9" ht="30" customHeight="1" thickBot="1" x14ac:dyDescent="0.3">
      <c r="A283" s="280"/>
      <c r="B283" s="280"/>
      <c r="C283" s="30">
        <v>90</v>
      </c>
      <c r="D283" s="34" t="s">
        <v>948</v>
      </c>
      <c r="E283" s="63" t="s">
        <v>362</v>
      </c>
      <c r="F283" s="26">
        <v>1154</v>
      </c>
      <c r="G283" s="98">
        <f t="shared" si="25"/>
        <v>1154</v>
      </c>
      <c r="H283" s="117"/>
      <c r="I283" s="150">
        <f t="shared" si="20"/>
        <v>0</v>
      </c>
    </row>
    <row r="284" spans="1:9" ht="30" customHeight="1" thickBot="1" x14ac:dyDescent="0.3">
      <c r="A284" s="280"/>
      <c r="B284" s="280"/>
      <c r="C284" s="30">
        <v>110</v>
      </c>
      <c r="D284" s="34" t="s">
        <v>949</v>
      </c>
      <c r="E284" s="63" t="s">
        <v>363</v>
      </c>
      <c r="F284" s="26">
        <v>2541</v>
      </c>
      <c r="G284" s="98">
        <f t="shared" si="25"/>
        <v>2541</v>
      </c>
      <c r="H284" s="117"/>
      <c r="I284" s="150">
        <f t="shared" si="20"/>
        <v>0</v>
      </c>
    </row>
    <row r="285" spans="1:9" ht="30" customHeight="1" thickBot="1" x14ac:dyDescent="0.3">
      <c r="A285" s="280"/>
      <c r="B285" s="280"/>
      <c r="C285" s="30">
        <v>125</v>
      </c>
      <c r="D285" s="34" t="s">
        <v>950</v>
      </c>
      <c r="E285" s="22">
        <v>100001383</v>
      </c>
      <c r="F285" s="26">
        <v>2741</v>
      </c>
      <c r="G285" s="98">
        <f t="shared" si="25"/>
        <v>2741</v>
      </c>
      <c r="H285" s="117"/>
      <c r="I285" s="150">
        <f t="shared" si="20"/>
        <v>0</v>
      </c>
    </row>
    <row r="286" spans="1:9" ht="6" customHeight="1" thickBot="1" x14ac:dyDescent="0.3">
      <c r="A286" s="284"/>
      <c r="B286" s="284"/>
      <c r="C286" s="284"/>
      <c r="D286" s="284"/>
      <c r="E286" s="284"/>
      <c r="F286" s="284"/>
      <c r="G286" s="284"/>
      <c r="H286" s="284"/>
      <c r="I286" s="284"/>
    </row>
    <row r="287" spans="1:9" ht="90" customHeight="1" thickBot="1" x14ac:dyDescent="0.3">
      <c r="A287" s="22"/>
      <c r="B287" s="22" t="s">
        <v>60</v>
      </c>
      <c r="C287" s="22" t="s">
        <v>18</v>
      </c>
      <c r="D287" s="34" t="s">
        <v>951</v>
      </c>
      <c r="E287" s="22">
        <v>100013472</v>
      </c>
      <c r="F287" s="26">
        <v>24</v>
      </c>
      <c r="G287" s="98">
        <f>F287*(1-$G$3)</f>
        <v>24</v>
      </c>
      <c r="H287" s="117"/>
      <c r="I287" s="150">
        <f t="shared" si="20"/>
        <v>0</v>
      </c>
    </row>
    <row r="288" spans="1:9" ht="6" customHeight="1" thickBot="1" x14ac:dyDescent="0.3">
      <c r="A288" s="284"/>
      <c r="B288" s="284"/>
      <c r="C288" s="284"/>
      <c r="D288" s="284"/>
      <c r="E288" s="284"/>
      <c r="F288" s="284"/>
      <c r="G288" s="284"/>
      <c r="H288" s="284"/>
      <c r="I288" s="284"/>
    </row>
    <row r="289" spans="1:9" ht="90" customHeight="1" thickBot="1" x14ac:dyDescent="0.3">
      <c r="A289" s="22"/>
      <c r="B289" s="22" t="s">
        <v>275</v>
      </c>
      <c r="C289" s="22" t="s">
        <v>18</v>
      </c>
      <c r="D289" s="34" t="s">
        <v>952</v>
      </c>
      <c r="E289" s="22">
        <v>100018854</v>
      </c>
      <c r="F289" s="26">
        <v>95</v>
      </c>
      <c r="G289" s="98">
        <f>F289*(1-$G$3)</f>
        <v>95</v>
      </c>
      <c r="H289" s="117"/>
      <c r="I289" s="150">
        <f t="shared" si="20"/>
        <v>0</v>
      </c>
    </row>
    <row r="290" spans="1:9" ht="6" customHeight="1" thickBot="1" x14ac:dyDescent="0.3">
      <c r="A290" s="284"/>
      <c r="B290" s="284"/>
      <c r="C290" s="284"/>
      <c r="D290" s="284"/>
      <c r="E290" s="284"/>
      <c r="F290" s="284"/>
      <c r="G290" s="284"/>
      <c r="H290" s="284"/>
      <c r="I290" s="284"/>
    </row>
    <row r="291" spans="1:9" ht="30" customHeight="1" thickBot="1" x14ac:dyDescent="0.3">
      <c r="A291" s="280"/>
      <c r="B291" s="280" t="s">
        <v>61</v>
      </c>
      <c r="C291" s="30">
        <v>20</v>
      </c>
      <c r="D291" s="34" t="s">
        <v>953</v>
      </c>
      <c r="E291" s="22">
        <v>100013488</v>
      </c>
      <c r="F291" s="26">
        <v>58</v>
      </c>
      <c r="G291" s="98">
        <f>F291*(1-$G$3)</f>
        <v>58</v>
      </c>
      <c r="H291" s="117"/>
      <c r="I291" s="150">
        <f t="shared" si="20"/>
        <v>0</v>
      </c>
    </row>
    <row r="292" spans="1:9" ht="30" customHeight="1" thickBot="1" x14ac:dyDescent="0.3">
      <c r="A292" s="280"/>
      <c r="B292" s="280"/>
      <c r="C292" s="30">
        <v>25</v>
      </c>
      <c r="D292" s="34" t="s">
        <v>954</v>
      </c>
      <c r="E292" s="22">
        <v>100013489</v>
      </c>
      <c r="F292" s="26">
        <v>88</v>
      </c>
      <c r="G292" s="98">
        <f>F292*(1-$G$3)</f>
        <v>88</v>
      </c>
      <c r="H292" s="117"/>
      <c r="I292" s="150">
        <f t="shared" si="20"/>
        <v>0</v>
      </c>
    </row>
    <row r="293" spans="1:9" ht="30" customHeight="1" thickBot="1" x14ac:dyDescent="0.3">
      <c r="A293" s="280"/>
      <c r="B293" s="280"/>
      <c r="C293" s="30">
        <v>32</v>
      </c>
      <c r="D293" s="34" t="s">
        <v>955</v>
      </c>
      <c r="E293" s="22">
        <v>100013490</v>
      </c>
      <c r="F293" s="26">
        <v>155</v>
      </c>
      <c r="G293" s="98">
        <f>F293*(1-$G$3)</f>
        <v>155</v>
      </c>
      <c r="H293" s="117"/>
      <c r="I293" s="150">
        <f t="shared" si="20"/>
        <v>0</v>
      </c>
    </row>
    <row r="294" spans="1:9" ht="30" customHeight="1" thickBot="1" x14ac:dyDescent="0.3">
      <c r="A294" s="280"/>
      <c r="B294" s="280"/>
      <c r="C294" s="30">
        <v>40</v>
      </c>
      <c r="D294" s="34" t="s">
        <v>956</v>
      </c>
      <c r="E294" s="63" t="s">
        <v>364</v>
      </c>
      <c r="F294" s="26">
        <v>354</v>
      </c>
      <c r="G294" s="98">
        <f>F294*(1-$G$3)</f>
        <v>354</v>
      </c>
      <c r="H294" s="117"/>
      <c r="I294" s="150">
        <f t="shared" si="20"/>
        <v>0</v>
      </c>
    </row>
    <row r="295" spans="1:9" ht="6" customHeight="1" thickBot="1" x14ac:dyDescent="0.3">
      <c r="A295" s="284"/>
      <c r="B295" s="284"/>
      <c r="C295" s="284"/>
      <c r="D295" s="284"/>
      <c r="E295" s="284"/>
      <c r="F295" s="284"/>
      <c r="G295" s="284"/>
      <c r="H295" s="284"/>
      <c r="I295" s="284"/>
    </row>
    <row r="296" spans="1:9" ht="30" customHeight="1" thickBot="1" x14ac:dyDescent="0.3">
      <c r="A296" s="280"/>
      <c r="B296" s="280" t="s">
        <v>62</v>
      </c>
      <c r="C296" s="30">
        <v>50</v>
      </c>
      <c r="D296" s="34" t="s">
        <v>957</v>
      </c>
      <c r="E296" s="63" t="s">
        <v>365</v>
      </c>
      <c r="F296" s="26">
        <v>575</v>
      </c>
      <c r="G296" s="98">
        <f t="shared" ref="G296:G301" si="26">F296*(1-$G$3)</f>
        <v>575</v>
      </c>
      <c r="H296" s="117"/>
      <c r="I296" s="150">
        <f t="shared" ref="I296:I341" si="27">G296*H296</f>
        <v>0</v>
      </c>
    </row>
    <row r="297" spans="1:9" ht="30" customHeight="1" thickBot="1" x14ac:dyDescent="0.3">
      <c r="A297" s="280"/>
      <c r="B297" s="280"/>
      <c r="C297" s="30">
        <v>63</v>
      </c>
      <c r="D297" s="34" t="s">
        <v>958</v>
      </c>
      <c r="E297" s="63" t="s">
        <v>366</v>
      </c>
      <c r="F297" s="26">
        <v>659</v>
      </c>
      <c r="G297" s="98">
        <f t="shared" si="26"/>
        <v>659</v>
      </c>
      <c r="H297" s="117"/>
      <c r="I297" s="150">
        <f t="shared" si="27"/>
        <v>0</v>
      </c>
    </row>
    <row r="298" spans="1:9" ht="30" customHeight="1" thickBot="1" x14ac:dyDescent="0.3">
      <c r="A298" s="280"/>
      <c r="B298" s="280"/>
      <c r="C298" s="30">
        <v>75</v>
      </c>
      <c r="D298" s="34" t="s">
        <v>959</v>
      </c>
      <c r="E298" s="63" t="s">
        <v>367</v>
      </c>
      <c r="F298" s="26">
        <v>1074</v>
      </c>
      <c r="G298" s="98">
        <f t="shared" si="26"/>
        <v>1074</v>
      </c>
      <c r="H298" s="117"/>
      <c r="I298" s="150">
        <f t="shared" si="27"/>
        <v>0</v>
      </c>
    </row>
    <row r="299" spans="1:9" ht="30" customHeight="1" thickBot="1" x14ac:dyDescent="0.3">
      <c r="A299" s="280"/>
      <c r="B299" s="280"/>
      <c r="C299" s="30">
        <v>90</v>
      </c>
      <c r="D299" s="34" t="s">
        <v>960</v>
      </c>
      <c r="E299" s="63" t="s">
        <v>368</v>
      </c>
      <c r="F299" s="26">
        <v>1706</v>
      </c>
      <c r="G299" s="98">
        <f t="shared" si="26"/>
        <v>1706</v>
      </c>
      <c r="H299" s="117"/>
      <c r="I299" s="150">
        <f t="shared" si="27"/>
        <v>0</v>
      </c>
    </row>
    <row r="300" spans="1:9" ht="30" customHeight="1" thickBot="1" x14ac:dyDescent="0.3">
      <c r="A300" s="280"/>
      <c r="B300" s="280"/>
      <c r="C300" s="30">
        <v>110</v>
      </c>
      <c r="D300" s="34" t="s">
        <v>961</v>
      </c>
      <c r="E300" s="63" t="s">
        <v>369</v>
      </c>
      <c r="F300" s="26">
        <v>2343</v>
      </c>
      <c r="G300" s="98">
        <f t="shared" si="26"/>
        <v>2343</v>
      </c>
      <c r="H300" s="117"/>
      <c r="I300" s="150">
        <f t="shared" si="27"/>
        <v>0</v>
      </c>
    </row>
    <row r="301" spans="1:9" ht="30" customHeight="1" thickBot="1" x14ac:dyDescent="0.3">
      <c r="A301" s="280"/>
      <c r="B301" s="280"/>
      <c r="C301" s="30">
        <v>125</v>
      </c>
      <c r="D301" s="34" t="s">
        <v>962</v>
      </c>
      <c r="E301" s="30" t="s">
        <v>277</v>
      </c>
      <c r="F301" s="26">
        <v>3669</v>
      </c>
      <c r="G301" s="98">
        <f t="shared" si="26"/>
        <v>3669</v>
      </c>
      <c r="H301" s="117"/>
      <c r="I301" s="150">
        <f t="shared" si="27"/>
        <v>0</v>
      </c>
    </row>
    <row r="302" spans="1:9" ht="6" customHeight="1" thickBot="1" x14ac:dyDescent="0.3">
      <c r="A302" s="284"/>
      <c r="B302" s="284"/>
      <c r="C302" s="284"/>
      <c r="D302" s="284"/>
      <c r="E302" s="284"/>
      <c r="F302" s="284"/>
      <c r="G302" s="284"/>
      <c r="H302" s="284"/>
      <c r="I302" s="284"/>
    </row>
    <row r="303" spans="1:9" ht="30" customHeight="1" thickBot="1" x14ac:dyDescent="0.3">
      <c r="A303" s="280"/>
      <c r="B303" s="280" t="s">
        <v>63</v>
      </c>
      <c r="C303" s="30">
        <v>50</v>
      </c>
      <c r="D303" s="34" t="s">
        <v>963</v>
      </c>
      <c r="E303" s="30" t="s">
        <v>278</v>
      </c>
      <c r="F303" s="26">
        <v>1833</v>
      </c>
      <c r="G303" s="98">
        <f t="shared" ref="G303:G308" si="28">F303*(1-$G$3)</f>
        <v>1833</v>
      </c>
      <c r="H303" s="117"/>
      <c r="I303" s="150">
        <f t="shared" si="27"/>
        <v>0</v>
      </c>
    </row>
    <row r="304" spans="1:9" ht="30" customHeight="1" thickBot="1" x14ac:dyDescent="0.3">
      <c r="A304" s="280"/>
      <c r="B304" s="280"/>
      <c r="C304" s="30">
        <v>63</v>
      </c>
      <c r="D304" s="34" t="s">
        <v>964</v>
      </c>
      <c r="E304" s="30" t="s">
        <v>279</v>
      </c>
      <c r="F304" s="26">
        <v>2140</v>
      </c>
      <c r="G304" s="98">
        <f t="shared" si="28"/>
        <v>2140</v>
      </c>
      <c r="H304" s="117"/>
      <c r="I304" s="150">
        <f t="shared" si="27"/>
        <v>0</v>
      </c>
    </row>
    <row r="305" spans="1:9" ht="30" customHeight="1" thickBot="1" x14ac:dyDescent="0.3">
      <c r="A305" s="280"/>
      <c r="B305" s="280"/>
      <c r="C305" s="30">
        <v>75</v>
      </c>
      <c r="D305" s="34" t="s">
        <v>965</v>
      </c>
      <c r="E305" s="30" t="s">
        <v>280</v>
      </c>
      <c r="F305" s="26">
        <v>2447</v>
      </c>
      <c r="G305" s="98">
        <f t="shared" si="28"/>
        <v>2447</v>
      </c>
      <c r="H305" s="117"/>
      <c r="I305" s="150">
        <f t="shared" si="27"/>
        <v>0</v>
      </c>
    </row>
    <row r="306" spans="1:9" ht="30" customHeight="1" thickBot="1" x14ac:dyDescent="0.3">
      <c r="A306" s="280"/>
      <c r="B306" s="280"/>
      <c r="C306" s="30">
        <v>90</v>
      </c>
      <c r="D306" s="34" t="s">
        <v>966</v>
      </c>
      <c r="E306" s="30" t="s">
        <v>281</v>
      </c>
      <c r="F306" s="26">
        <v>2772</v>
      </c>
      <c r="G306" s="98">
        <f t="shared" si="28"/>
        <v>2772</v>
      </c>
      <c r="H306" s="117"/>
      <c r="I306" s="150">
        <f t="shared" si="27"/>
        <v>0</v>
      </c>
    </row>
    <row r="307" spans="1:9" ht="30" customHeight="1" thickBot="1" x14ac:dyDescent="0.3">
      <c r="A307" s="280"/>
      <c r="B307" s="280"/>
      <c r="C307" s="30">
        <v>110</v>
      </c>
      <c r="D307" s="34" t="s">
        <v>967</v>
      </c>
      <c r="E307" s="30" t="s">
        <v>282</v>
      </c>
      <c r="F307" s="26">
        <v>3925</v>
      </c>
      <c r="G307" s="98">
        <f t="shared" si="28"/>
        <v>3925</v>
      </c>
      <c r="H307" s="117"/>
      <c r="I307" s="150">
        <f t="shared" si="27"/>
        <v>0</v>
      </c>
    </row>
    <row r="308" spans="1:9" ht="30" customHeight="1" thickBot="1" x14ac:dyDescent="0.3">
      <c r="A308" s="280"/>
      <c r="B308" s="280"/>
      <c r="C308" s="30">
        <v>125</v>
      </c>
      <c r="D308" s="34" t="s">
        <v>968</v>
      </c>
      <c r="E308" s="30">
        <v>100000221</v>
      </c>
      <c r="F308" s="26">
        <v>5302</v>
      </c>
      <c r="G308" s="98">
        <f t="shared" si="28"/>
        <v>5302</v>
      </c>
      <c r="H308" s="117"/>
      <c r="I308" s="150">
        <f t="shared" si="27"/>
        <v>0</v>
      </c>
    </row>
    <row r="309" spans="1:9" ht="6" customHeight="1" thickBot="1" x14ac:dyDescent="0.3">
      <c r="A309" s="284"/>
      <c r="B309" s="284"/>
      <c r="C309" s="284"/>
      <c r="D309" s="284"/>
      <c r="E309" s="284"/>
      <c r="F309" s="284"/>
      <c r="G309" s="284"/>
      <c r="H309" s="284"/>
      <c r="I309" s="284"/>
    </row>
    <row r="310" spans="1:9" ht="30" customHeight="1" thickBot="1" x14ac:dyDescent="0.3">
      <c r="A310" s="280"/>
      <c r="B310" s="280" t="s">
        <v>64</v>
      </c>
      <c r="C310" s="30">
        <v>20</v>
      </c>
      <c r="D310" s="34" t="s">
        <v>969</v>
      </c>
      <c r="E310" s="30">
        <v>100013570</v>
      </c>
      <c r="F310" s="26">
        <v>14</v>
      </c>
      <c r="G310" s="98">
        <f t="shared" ref="G310:G315" si="29">F310*(1-$G$3)</f>
        <v>14</v>
      </c>
      <c r="H310" s="117"/>
      <c r="I310" s="150">
        <f t="shared" si="27"/>
        <v>0</v>
      </c>
    </row>
    <row r="311" spans="1:9" ht="30" customHeight="1" thickBot="1" x14ac:dyDescent="0.3">
      <c r="A311" s="280"/>
      <c r="B311" s="280"/>
      <c r="C311" s="30">
        <v>25</v>
      </c>
      <c r="D311" s="34" t="s">
        <v>970</v>
      </c>
      <c r="E311" s="30">
        <v>100013572</v>
      </c>
      <c r="F311" s="26">
        <v>19</v>
      </c>
      <c r="G311" s="98">
        <f t="shared" si="29"/>
        <v>19</v>
      </c>
      <c r="H311" s="117"/>
      <c r="I311" s="150">
        <f t="shared" si="27"/>
        <v>0</v>
      </c>
    </row>
    <row r="312" spans="1:9" ht="30" customHeight="1" thickBot="1" x14ac:dyDescent="0.3">
      <c r="A312" s="280"/>
      <c r="B312" s="280"/>
      <c r="C312" s="30">
        <v>32</v>
      </c>
      <c r="D312" s="34" t="s">
        <v>971</v>
      </c>
      <c r="E312" s="63" t="s">
        <v>390</v>
      </c>
      <c r="F312" s="26">
        <v>24</v>
      </c>
      <c r="G312" s="98">
        <f t="shared" si="29"/>
        <v>24</v>
      </c>
      <c r="H312" s="117"/>
      <c r="I312" s="150">
        <f t="shared" si="27"/>
        <v>0</v>
      </c>
    </row>
    <row r="313" spans="1:9" ht="30" customHeight="1" thickBot="1" x14ac:dyDescent="0.3">
      <c r="A313" s="280"/>
      <c r="B313" s="280"/>
      <c r="C313" s="30">
        <v>40</v>
      </c>
      <c r="D313" s="34" t="s">
        <v>972</v>
      </c>
      <c r="E313" s="63" t="s">
        <v>370</v>
      </c>
      <c r="F313" s="26">
        <v>38</v>
      </c>
      <c r="G313" s="98">
        <f t="shared" si="29"/>
        <v>38</v>
      </c>
      <c r="H313" s="117"/>
      <c r="I313" s="150">
        <f t="shared" si="27"/>
        <v>0</v>
      </c>
    </row>
    <row r="314" spans="1:9" ht="30" customHeight="1" thickBot="1" x14ac:dyDescent="0.3">
      <c r="A314" s="280"/>
      <c r="B314" s="280"/>
      <c r="C314" s="30">
        <v>50</v>
      </c>
      <c r="D314" s="34" t="s">
        <v>973</v>
      </c>
      <c r="E314" s="63" t="s">
        <v>371</v>
      </c>
      <c r="F314" s="26">
        <v>71</v>
      </c>
      <c r="G314" s="98">
        <f t="shared" si="29"/>
        <v>71</v>
      </c>
      <c r="H314" s="117"/>
      <c r="I314" s="150">
        <f t="shared" si="27"/>
        <v>0</v>
      </c>
    </row>
    <row r="315" spans="1:9" ht="30" customHeight="1" thickBot="1" x14ac:dyDescent="0.3">
      <c r="A315" s="280"/>
      <c r="B315" s="280"/>
      <c r="C315" s="30">
        <v>63</v>
      </c>
      <c r="D315" s="34" t="s">
        <v>974</v>
      </c>
      <c r="E315" s="63" t="s">
        <v>372</v>
      </c>
      <c r="F315" s="26">
        <v>84</v>
      </c>
      <c r="G315" s="98">
        <f t="shared" si="29"/>
        <v>84</v>
      </c>
      <c r="H315" s="117"/>
      <c r="I315" s="150">
        <f t="shared" si="27"/>
        <v>0</v>
      </c>
    </row>
    <row r="316" spans="1:9" ht="6" customHeight="1" thickBot="1" x14ac:dyDescent="0.3">
      <c r="A316" s="284"/>
      <c r="B316" s="284"/>
      <c r="C316" s="284"/>
      <c r="D316" s="284"/>
      <c r="E316" s="284"/>
      <c r="F316" s="284"/>
      <c r="G316" s="284"/>
      <c r="H316" s="284"/>
      <c r="I316" s="284"/>
    </row>
    <row r="317" spans="1:9" ht="30" customHeight="1" thickBot="1" x14ac:dyDescent="0.3">
      <c r="A317" s="280"/>
      <c r="B317" s="280" t="s">
        <v>285</v>
      </c>
      <c r="C317" s="30">
        <v>20</v>
      </c>
      <c r="D317" s="34" t="s">
        <v>975</v>
      </c>
      <c r="E317" s="63" t="s">
        <v>373</v>
      </c>
      <c r="F317" s="26">
        <v>25</v>
      </c>
      <c r="G317" s="98">
        <f>F317*(1-$G$3)</f>
        <v>25</v>
      </c>
      <c r="H317" s="117"/>
      <c r="I317" s="150">
        <f t="shared" si="27"/>
        <v>0</v>
      </c>
    </row>
    <row r="318" spans="1:9" ht="30" customHeight="1" thickBot="1" x14ac:dyDescent="0.3">
      <c r="A318" s="280"/>
      <c r="B318" s="280"/>
      <c r="C318" s="30">
        <v>25</v>
      </c>
      <c r="D318" s="34" t="s">
        <v>976</v>
      </c>
      <c r="E318" s="63" t="s">
        <v>374</v>
      </c>
      <c r="F318" s="26">
        <v>35</v>
      </c>
      <c r="G318" s="98">
        <f>F318*(1-$G$3)</f>
        <v>35</v>
      </c>
      <c r="H318" s="117"/>
      <c r="I318" s="150">
        <f t="shared" si="27"/>
        <v>0</v>
      </c>
    </row>
    <row r="319" spans="1:9" ht="30" customHeight="1" thickBot="1" x14ac:dyDescent="0.3">
      <c r="A319" s="280"/>
      <c r="B319" s="280"/>
      <c r="C319" s="30">
        <v>32</v>
      </c>
      <c r="D319" s="34" t="s">
        <v>977</v>
      </c>
      <c r="E319" s="63" t="s">
        <v>375</v>
      </c>
      <c r="F319" s="26">
        <v>42</v>
      </c>
      <c r="G319" s="98">
        <f>F319*(1-$G$3)</f>
        <v>42</v>
      </c>
      <c r="H319" s="117"/>
      <c r="I319" s="150">
        <f t="shared" si="27"/>
        <v>0</v>
      </c>
    </row>
    <row r="320" spans="1:9" ht="6" customHeight="1" thickBot="1" x14ac:dyDescent="0.3">
      <c r="A320" s="284"/>
      <c r="B320" s="284"/>
      <c r="C320" s="284"/>
      <c r="D320" s="284"/>
      <c r="E320" s="284"/>
      <c r="F320" s="284"/>
      <c r="G320" s="284"/>
      <c r="H320" s="284"/>
      <c r="I320" s="284"/>
    </row>
    <row r="321" spans="1:9" ht="30" customHeight="1" thickBot="1" x14ac:dyDescent="0.3">
      <c r="A321" s="280"/>
      <c r="B321" s="280" t="s">
        <v>293</v>
      </c>
      <c r="C321" s="30">
        <v>20</v>
      </c>
      <c r="D321" s="34" t="s">
        <v>978</v>
      </c>
      <c r="E321" s="63" t="s">
        <v>376</v>
      </c>
      <c r="F321" s="26">
        <v>547</v>
      </c>
      <c r="G321" s="98">
        <f>F321*(1-$G$3)</f>
        <v>547</v>
      </c>
      <c r="H321" s="117"/>
      <c r="I321" s="150">
        <f t="shared" si="27"/>
        <v>0</v>
      </c>
    </row>
    <row r="322" spans="1:9" ht="30" customHeight="1" thickBot="1" x14ac:dyDescent="0.3">
      <c r="A322" s="280"/>
      <c r="B322" s="280"/>
      <c r="C322" s="30">
        <v>25</v>
      </c>
      <c r="D322" s="34" t="s">
        <v>979</v>
      </c>
      <c r="E322" s="63" t="s">
        <v>377</v>
      </c>
      <c r="F322" s="26">
        <v>894</v>
      </c>
      <c r="G322" s="98">
        <f>F322*(1-$G$3)</f>
        <v>894</v>
      </c>
      <c r="H322" s="117"/>
      <c r="I322" s="150">
        <f t="shared" si="27"/>
        <v>0</v>
      </c>
    </row>
    <row r="323" spans="1:9" ht="30" customHeight="1" thickBot="1" x14ac:dyDescent="0.3">
      <c r="A323" s="280"/>
      <c r="B323" s="280"/>
      <c r="C323" s="30">
        <v>32</v>
      </c>
      <c r="D323" s="34" t="s">
        <v>980</v>
      </c>
      <c r="E323" s="63" t="s">
        <v>378</v>
      </c>
      <c r="F323" s="26">
        <v>1479</v>
      </c>
      <c r="G323" s="98">
        <f>F323*(1-$G$3)</f>
        <v>1479</v>
      </c>
      <c r="H323" s="117"/>
      <c r="I323" s="150">
        <f t="shared" si="27"/>
        <v>0</v>
      </c>
    </row>
    <row r="324" spans="1:9" ht="30" customHeight="1" thickBot="1" x14ac:dyDescent="0.3">
      <c r="A324" s="280"/>
      <c r="B324" s="280"/>
      <c r="C324" s="30">
        <v>40</v>
      </c>
      <c r="D324" s="34" t="s">
        <v>981</v>
      </c>
      <c r="E324" s="63" t="s">
        <v>1806</v>
      </c>
      <c r="F324" s="26">
        <v>2938</v>
      </c>
      <c r="G324" s="98">
        <f>F324*(1-$G$3)</f>
        <v>2938</v>
      </c>
      <c r="H324" s="117"/>
      <c r="I324" s="150">
        <f t="shared" si="27"/>
        <v>0</v>
      </c>
    </row>
    <row r="325" spans="1:9" ht="6" customHeight="1" thickBot="1" x14ac:dyDescent="0.3">
      <c r="A325" s="284"/>
      <c r="B325" s="284"/>
      <c r="C325" s="284"/>
      <c r="D325" s="284"/>
      <c r="E325" s="284"/>
      <c r="F325" s="284"/>
      <c r="G325" s="284"/>
      <c r="H325" s="284"/>
      <c r="I325" s="284"/>
    </row>
    <row r="326" spans="1:9" ht="30" customHeight="1" thickBot="1" x14ac:dyDescent="0.3">
      <c r="A326" s="280"/>
      <c r="B326" s="280" t="s">
        <v>1688</v>
      </c>
      <c r="C326" s="30">
        <v>20</v>
      </c>
      <c r="D326" s="34" t="s">
        <v>982</v>
      </c>
      <c r="E326" s="63" t="s">
        <v>379</v>
      </c>
      <c r="F326" s="26">
        <v>654</v>
      </c>
      <c r="G326" s="98">
        <f t="shared" ref="G326:G334" si="30">F326*(1-$G$3)</f>
        <v>654</v>
      </c>
      <c r="H326" s="117"/>
      <c r="I326" s="150">
        <f t="shared" si="27"/>
        <v>0</v>
      </c>
    </row>
    <row r="327" spans="1:9" ht="30" customHeight="1" thickBot="1" x14ac:dyDescent="0.3">
      <c r="A327" s="280"/>
      <c r="B327" s="280"/>
      <c r="C327" s="30">
        <v>25</v>
      </c>
      <c r="D327" s="34" t="s">
        <v>983</v>
      </c>
      <c r="E327" s="63" t="s">
        <v>380</v>
      </c>
      <c r="F327" s="26">
        <v>685</v>
      </c>
      <c r="G327" s="98">
        <f t="shared" si="30"/>
        <v>685</v>
      </c>
      <c r="H327" s="117"/>
      <c r="I327" s="150">
        <f t="shared" si="27"/>
        <v>0</v>
      </c>
    </row>
    <row r="328" spans="1:9" ht="30" customHeight="1" thickBot="1" x14ac:dyDescent="0.3">
      <c r="A328" s="280"/>
      <c r="B328" s="280"/>
      <c r="C328" s="30">
        <v>32</v>
      </c>
      <c r="D328" s="34" t="s">
        <v>984</v>
      </c>
      <c r="E328" s="63" t="s">
        <v>381</v>
      </c>
      <c r="F328" s="26">
        <v>767</v>
      </c>
      <c r="G328" s="98">
        <f t="shared" si="30"/>
        <v>767</v>
      </c>
      <c r="H328" s="117"/>
      <c r="I328" s="150">
        <f t="shared" si="27"/>
        <v>0</v>
      </c>
    </row>
    <row r="329" spans="1:9" ht="30" customHeight="1" thickBot="1" x14ac:dyDescent="0.3">
      <c r="A329" s="280"/>
      <c r="B329" s="280"/>
      <c r="C329" s="30">
        <v>40</v>
      </c>
      <c r="D329" s="34" t="s">
        <v>985</v>
      </c>
      <c r="E329" s="63" t="s">
        <v>382</v>
      </c>
      <c r="F329" s="26">
        <v>887</v>
      </c>
      <c r="G329" s="98">
        <f t="shared" si="30"/>
        <v>887</v>
      </c>
      <c r="H329" s="117"/>
      <c r="I329" s="150">
        <f t="shared" si="27"/>
        <v>0</v>
      </c>
    </row>
    <row r="330" spans="1:9" ht="30" customHeight="1" thickBot="1" x14ac:dyDescent="0.3">
      <c r="A330" s="280"/>
      <c r="B330" s="280"/>
      <c r="C330" s="30">
        <v>50</v>
      </c>
      <c r="D330" s="34" t="s">
        <v>986</v>
      </c>
      <c r="E330" s="63" t="s">
        <v>383</v>
      </c>
      <c r="F330" s="26">
        <v>1793</v>
      </c>
      <c r="G330" s="98">
        <f t="shared" si="30"/>
        <v>1793</v>
      </c>
      <c r="H330" s="117"/>
      <c r="I330" s="150">
        <f t="shared" si="27"/>
        <v>0</v>
      </c>
    </row>
    <row r="331" spans="1:9" ht="30" customHeight="1" thickBot="1" x14ac:dyDescent="0.3">
      <c r="A331" s="280"/>
      <c r="B331" s="280"/>
      <c r="C331" s="30">
        <v>63</v>
      </c>
      <c r="D331" s="34" t="s">
        <v>987</v>
      </c>
      <c r="E331" s="63" t="s">
        <v>384</v>
      </c>
      <c r="F331" s="26">
        <v>2527</v>
      </c>
      <c r="G331" s="98">
        <f t="shared" si="30"/>
        <v>2527</v>
      </c>
      <c r="H331" s="117"/>
      <c r="I331" s="150">
        <f t="shared" si="27"/>
        <v>0</v>
      </c>
    </row>
    <row r="332" spans="1:9" ht="30" customHeight="1" thickBot="1" x14ac:dyDescent="0.3">
      <c r="A332" s="280"/>
      <c r="B332" s="280"/>
      <c r="C332" s="30">
        <v>75</v>
      </c>
      <c r="D332" s="34" t="s">
        <v>988</v>
      </c>
      <c r="E332" s="63" t="s">
        <v>385</v>
      </c>
      <c r="F332" s="26">
        <v>4311</v>
      </c>
      <c r="G332" s="98">
        <f t="shared" si="30"/>
        <v>4311</v>
      </c>
      <c r="H332" s="117"/>
      <c r="I332" s="150">
        <f t="shared" si="27"/>
        <v>0</v>
      </c>
    </row>
    <row r="333" spans="1:9" ht="30" customHeight="1" thickBot="1" x14ac:dyDescent="0.3">
      <c r="A333" s="280"/>
      <c r="B333" s="280"/>
      <c r="C333" s="30">
        <v>90</v>
      </c>
      <c r="D333" s="34" t="s">
        <v>989</v>
      </c>
      <c r="E333" s="63" t="s">
        <v>386</v>
      </c>
      <c r="F333" s="26">
        <v>8717</v>
      </c>
      <c r="G333" s="98">
        <f t="shared" si="30"/>
        <v>8717</v>
      </c>
      <c r="H333" s="117"/>
      <c r="I333" s="150">
        <f t="shared" si="27"/>
        <v>0</v>
      </c>
    </row>
    <row r="334" spans="1:9" ht="30" customHeight="1" thickBot="1" x14ac:dyDescent="0.3">
      <c r="A334" s="280"/>
      <c r="B334" s="280"/>
      <c r="C334" s="30">
        <v>110</v>
      </c>
      <c r="D334" s="34" t="s">
        <v>990</v>
      </c>
      <c r="E334" s="63" t="s">
        <v>387</v>
      </c>
      <c r="F334" s="26">
        <v>19265</v>
      </c>
      <c r="G334" s="98">
        <f t="shared" si="30"/>
        <v>19265</v>
      </c>
      <c r="H334" s="117"/>
      <c r="I334" s="150">
        <f t="shared" si="27"/>
        <v>0</v>
      </c>
    </row>
    <row r="335" spans="1:9" ht="6" customHeight="1" thickBot="1" x14ac:dyDescent="0.3">
      <c r="A335" s="284"/>
      <c r="B335" s="284"/>
      <c r="C335" s="284"/>
      <c r="D335" s="284"/>
      <c r="E335" s="284"/>
      <c r="F335" s="284"/>
      <c r="G335" s="284"/>
      <c r="H335" s="284"/>
      <c r="I335" s="284"/>
    </row>
    <row r="336" spans="1:9" ht="30" customHeight="1" thickBot="1" x14ac:dyDescent="0.3">
      <c r="A336" s="280" t="s">
        <v>65</v>
      </c>
      <c r="B336" s="280"/>
      <c r="C336" s="30" t="s">
        <v>66</v>
      </c>
      <c r="D336" s="34" t="s">
        <v>991</v>
      </c>
      <c r="E336" s="63" t="s">
        <v>388</v>
      </c>
      <c r="F336" s="26">
        <v>2133</v>
      </c>
      <c r="G336" s="98">
        <f>F336*(1-$G$3)</f>
        <v>2133</v>
      </c>
      <c r="H336" s="117"/>
      <c r="I336" s="150">
        <f t="shared" si="27"/>
        <v>0</v>
      </c>
    </row>
    <row r="337" spans="1:9" ht="6" customHeight="1" thickBot="1" x14ac:dyDescent="0.3">
      <c r="A337" s="284"/>
      <c r="B337" s="284"/>
      <c r="C337" s="284"/>
      <c r="D337" s="284"/>
      <c r="E337" s="284"/>
      <c r="F337" s="284"/>
      <c r="G337" s="284"/>
      <c r="H337" s="284"/>
      <c r="I337" s="284"/>
    </row>
    <row r="338" spans="1:9" ht="30" customHeight="1" thickBot="1" x14ac:dyDescent="0.3">
      <c r="A338" s="280" t="s">
        <v>67</v>
      </c>
      <c r="B338" s="280"/>
      <c r="C338" s="30" t="s">
        <v>68</v>
      </c>
      <c r="D338" s="34" t="s">
        <v>992</v>
      </c>
      <c r="E338" s="63" t="s">
        <v>389</v>
      </c>
      <c r="F338" s="26">
        <v>21696</v>
      </c>
      <c r="G338" s="98">
        <f>F338*(1-$G$3)</f>
        <v>21696</v>
      </c>
      <c r="H338" s="117"/>
      <c r="I338" s="150">
        <f t="shared" si="27"/>
        <v>0</v>
      </c>
    </row>
    <row r="339" spans="1:9" ht="6" customHeight="1" thickBot="1" x14ac:dyDescent="0.3">
      <c r="A339" s="284"/>
      <c r="B339" s="284"/>
      <c r="C339" s="284"/>
      <c r="D339" s="284"/>
      <c r="E339" s="284"/>
      <c r="F339" s="284"/>
      <c r="G339" s="284"/>
      <c r="H339" s="284"/>
      <c r="I339" s="284"/>
    </row>
    <row r="340" spans="1:9" ht="30" customHeight="1" thickBot="1" x14ac:dyDescent="0.3">
      <c r="A340" s="280" t="s">
        <v>69</v>
      </c>
      <c r="B340" s="280"/>
      <c r="C340" s="30" t="s">
        <v>70</v>
      </c>
      <c r="D340" s="34" t="s">
        <v>993</v>
      </c>
      <c r="E340" s="30" t="s">
        <v>284</v>
      </c>
      <c r="F340" s="26">
        <v>13838</v>
      </c>
      <c r="G340" s="98">
        <f>F340*(1-$G$3)</f>
        <v>13838</v>
      </c>
      <c r="H340" s="117"/>
      <c r="I340" s="150">
        <f t="shared" si="27"/>
        <v>0</v>
      </c>
    </row>
    <row r="341" spans="1:9" ht="30" customHeight="1" thickBot="1" x14ac:dyDescent="0.3">
      <c r="A341" s="280"/>
      <c r="B341" s="280"/>
      <c r="C341" s="30" t="s">
        <v>71</v>
      </c>
      <c r="D341" s="34" t="s">
        <v>994</v>
      </c>
      <c r="E341" s="30">
        <v>100001637</v>
      </c>
      <c r="F341" s="26">
        <v>44305</v>
      </c>
      <c r="G341" s="98">
        <f>F341*(1-$G$3)</f>
        <v>44305</v>
      </c>
      <c r="H341" s="117"/>
      <c r="I341" s="150">
        <f t="shared" si="27"/>
        <v>0</v>
      </c>
    </row>
    <row r="342" spans="1:9" s="81" customFormat="1" ht="22.95" customHeight="1" thickBot="1" x14ac:dyDescent="0.3">
      <c r="A342" s="79"/>
      <c r="B342" s="79"/>
      <c r="C342" s="79"/>
      <c r="D342" s="79"/>
      <c r="E342" s="79"/>
      <c r="F342" s="131"/>
      <c r="G342" s="104"/>
      <c r="H342" s="79"/>
      <c r="I342" s="174"/>
    </row>
    <row r="343" spans="1:9" s="81" customFormat="1" ht="33" customHeight="1" thickBot="1" x14ac:dyDescent="0.3">
      <c r="A343" s="298" t="s">
        <v>1689</v>
      </c>
      <c r="B343" s="298"/>
      <c r="C343" s="82"/>
      <c r="D343" s="83"/>
      <c r="E343" s="83"/>
      <c r="F343" s="132"/>
      <c r="G343" s="298" t="s">
        <v>21</v>
      </c>
      <c r="H343" s="298"/>
      <c r="I343" s="298"/>
    </row>
    <row r="344" spans="1:9" s="81" customFormat="1" ht="30.45" customHeight="1" thickBot="1" x14ac:dyDescent="0.3">
      <c r="A344" s="298"/>
      <c r="B344" s="298"/>
      <c r="C344" s="82"/>
      <c r="D344" s="83"/>
      <c r="E344" s="83"/>
      <c r="F344" s="132"/>
      <c r="G344" s="298"/>
      <c r="H344" s="298"/>
      <c r="I344" s="298"/>
    </row>
    <row r="345" spans="1:9" ht="7.95" hidden="1" customHeight="1" x14ac:dyDescent="0.25"/>
    <row r="346" spans="1:9" ht="7.2" hidden="1" customHeight="1" x14ac:dyDescent="0.25"/>
  </sheetData>
  <sheetProtection algorithmName="SHA-512" hashValue="bPgY1OExdLt6uM7ypm+JsWEH4kwm0z3m5N8S4ah3Ks482m9Xj37hXorF3vRVTprvCcnMKqzzUvPQC4asCnsLuQ==" saltValue="z8RIRgsxbyotas03S2HbDQ==" spinCount="100000" sheet="1" objects="1" scenarios="1"/>
  <mergeCells count="117">
    <mergeCell ref="A88:I88"/>
    <mergeCell ref="A1:I2"/>
    <mergeCell ref="B7:B16"/>
    <mergeCell ref="B18:B27"/>
    <mergeCell ref="B29:B38"/>
    <mergeCell ref="B40:B49"/>
    <mergeCell ref="B51:B56"/>
    <mergeCell ref="B58:B63"/>
    <mergeCell ref="B65:B71"/>
    <mergeCell ref="B73:B79"/>
    <mergeCell ref="B81:B87"/>
    <mergeCell ref="A57:I57"/>
    <mergeCell ref="A64:I64"/>
    <mergeCell ref="A72:I72"/>
    <mergeCell ref="A7:A16"/>
    <mergeCell ref="A18:A27"/>
    <mergeCell ref="A29:A38"/>
    <mergeCell ref="A40:A49"/>
    <mergeCell ref="A51:A56"/>
    <mergeCell ref="A58:A63"/>
    <mergeCell ref="A65:A71"/>
    <mergeCell ref="A73:A79"/>
    <mergeCell ref="A81:A87"/>
    <mergeCell ref="A80:I80"/>
    <mergeCell ref="A184:A221"/>
    <mergeCell ref="A223:A232"/>
    <mergeCell ref="A234:A243"/>
    <mergeCell ref="A245:A251"/>
    <mergeCell ref="A253:A259"/>
    <mergeCell ref="A276:A285"/>
    <mergeCell ref="A261:A264"/>
    <mergeCell ref="B89:B91"/>
    <mergeCell ref="A89:A91"/>
    <mergeCell ref="B184:B221"/>
    <mergeCell ref="B223:B232"/>
    <mergeCell ref="B234:B243"/>
    <mergeCell ref="B245:B251"/>
    <mergeCell ref="B253:B259"/>
    <mergeCell ref="B276:B285"/>
    <mergeCell ref="B261:B264"/>
    <mergeCell ref="B266:B269"/>
    <mergeCell ref="B273:B274"/>
    <mergeCell ref="A160:A166"/>
    <mergeCell ref="A168:A173"/>
    <mergeCell ref="A159:I159"/>
    <mergeCell ref="A167:I167"/>
    <mergeCell ref="A174:I174"/>
    <mergeCell ref="A178:I178"/>
    <mergeCell ref="A6:I6"/>
    <mergeCell ref="A17:I17"/>
    <mergeCell ref="A28:I28"/>
    <mergeCell ref="A39:I39"/>
    <mergeCell ref="A50:I50"/>
    <mergeCell ref="G343:I344"/>
    <mergeCell ref="A336:B336"/>
    <mergeCell ref="A338:B338"/>
    <mergeCell ref="A340:B341"/>
    <mergeCell ref="B296:B301"/>
    <mergeCell ref="B303:B308"/>
    <mergeCell ref="B310:B315"/>
    <mergeCell ref="B326:B334"/>
    <mergeCell ref="A343:B344"/>
    <mergeCell ref="B321:B324"/>
    <mergeCell ref="A321:A324"/>
    <mergeCell ref="B317:B319"/>
    <mergeCell ref="A317:A319"/>
    <mergeCell ref="A296:A301"/>
    <mergeCell ref="A303:A308"/>
    <mergeCell ref="A310:A315"/>
    <mergeCell ref="A131:A158"/>
    <mergeCell ref="B112:B118"/>
    <mergeCell ref="B93:B102"/>
    <mergeCell ref="A183:I183"/>
    <mergeCell ref="A92:I92"/>
    <mergeCell ref="A103:I103"/>
    <mergeCell ref="A111:I111"/>
    <mergeCell ref="A119:I119"/>
    <mergeCell ref="A130:I130"/>
    <mergeCell ref="A175:A177"/>
    <mergeCell ref="A179:A182"/>
    <mergeCell ref="A93:A102"/>
    <mergeCell ref="A104:A110"/>
    <mergeCell ref="A112:A118"/>
    <mergeCell ref="B104:B110"/>
    <mergeCell ref="A120:A129"/>
    <mergeCell ref="B120:B129"/>
    <mergeCell ref="B131:B158"/>
    <mergeCell ref="B160:B166"/>
    <mergeCell ref="B168:B173"/>
    <mergeCell ref="B175:B177"/>
    <mergeCell ref="B179:B182"/>
    <mergeCell ref="A265:I265"/>
    <mergeCell ref="A270:I270"/>
    <mergeCell ref="A272:I272"/>
    <mergeCell ref="A275:I275"/>
    <mergeCell ref="A286:I286"/>
    <mergeCell ref="A222:I222"/>
    <mergeCell ref="A233:I233"/>
    <mergeCell ref="A244:I244"/>
    <mergeCell ref="A252:I252"/>
    <mergeCell ref="A260:I260"/>
    <mergeCell ref="A273:A274"/>
    <mergeCell ref="A266:A269"/>
    <mergeCell ref="A339:I339"/>
    <mergeCell ref="A316:I316"/>
    <mergeCell ref="A320:I320"/>
    <mergeCell ref="A325:I325"/>
    <mergeCell ref="A335:I335"/>
    <mergeCell ref="A337:I337"/>
    <mergeCell ref="A288:I288"/>
    <mergeCell ref="A290:I290"/>
    <mergeCell ref="A295:I295"/>
    <mergeCell ref="A302:I302"/>
    <mergeCell ref="A309:I309"/>
    <mergeCell ref="A326:A334"/>
    <mergeCell ref="A291:A294"/>
    <mergeCell ref="B291:B29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I132"/>
  <sheetViews>
    <sheetView zoomScale="60" zoomScaleNormal="60" workbookViewId="0">
      <pane ySplit="5" topLeftCell="A27" activePane="bottomLeft" state="frozen"/>
      <selection pane="bottomLeft" activeCell="D63" sqref="D63"/>
    </sheetView>
  </sheetViews>
  <sheetFormatPr defaultColWidth="0" defaultRowHeight="18" zeroHeight="1" x14ac:dyDescent="0.25"/>
  <cols>
    <col min="1" max="1" width="26" style="66" customWidth="1"/>
    <col min="2" max="2" width="22.44140625" style="66" customWidth="1"/>
    <col min="3" max="3" width="25.6640625" style="66" customWidth="1"/>
    <col min="4" max="4" width="19.6640625" style="66" customWidth="1"/>
    <col min="5" max="5" width="15" style="66" hidden="1" customWidth="1"/>
    <col min="6" max="6" width="22.109375" style="133" bestFit="1" customWidth="1"/>
    <col min="7" max="7" width="21.6640625" style="106" bestFit="1" customWidth="1"/>
    <col min="8" max="8" width="16.6640625" style="66" customWidth="1"/>
    <col min="9" max="9" width="17" style="204" customWidth="1"/>
    <col min="10" max="16384" width="9" style="66" hidden="1"/>
  </cols>
  <sheetData>
    <row r="1" spans="1:9" s="65" customFormat="1" ht="54.45" customHeight="1" x14ac:dyDescent="0.25">
      <c r="A1" s="299"/>
      <c r="B1" s="300"/>
      <c r="C1" s="300"/>
      <c r="D1" s="300"/>
      <c r="E1" s="300"/>
      <c r="F1" s="300"/>
      <c r="G1" s="300"/>
      <c r="H1" s="300"/>
      <c r="I1" s="301"/>
    </row>
    <row r="2" spans="1:9" s="65" customFormat="1" ht="66" customHeight="1" thickBot="1" x14ac:dyDescent="0.3">
      <c r="A2" s="302"/>
      <c r="B2" s="303"/>
      <c r="C2" s="303"/>
      <c r="D2" s="303"/>
      <c r="E2" s="303"/>
      <c r="F2" s="303"/>
      <c r="G2" s="303"/>
      <c r="H2" s="303"/>
      <c r="I2" s="304"/>
    </row>
    <row r="3" spans="1:9" s="65" customFormat="1" ht="25.2" customHeight="1" thickBot="1" x14ac:dyDescent="0.3">
      <c r="C3" s="256" t="s">
        <v>1704</v>
      </c>
      <c r="D3" s="190">
        <f>SUM(I7:I30,I32:I34,I36:I37,I39:I40,I42:I49,I51:I58,I60:I65,I67:I69,I71:I73,I75:I76,I78:I81,I83,I85:I87,I89,I93:I101,I103:I104,I106:I107,I109:I114,I116:I119,I121:I122,I124:I125,I127,I129)</f>
        <v>0</v>
      </c>
      <c r="E3" s="67"/>
      <c r="F3" s="129"/>
      <c r="G3" s="43">
        <v>0</v>
      </c>
      <c r="I3" s="205"/>
    </row>
    <row r="4" spans="1:9" s="65" customFormat="1" ht="15" customHeight="1" thickBot="1" x14ac:dyDescent="0.3">
      <c r="A4" s="68"/>
      <c r="B4" s="68"/>
      <c r="C4" s="68"/>
      <c r="D4" s="68"/>
      <c r="E4" s="68"/>
      <c r="F4" s="130"/>
      <c r="G4" s="105"/>
      <c r="H4" s="68"/>
      <c r="I4" s="206"/>
    </row>
    <row r="5" spans="1:9" s="69" customFormat="1" ht="84.6" thickBot="1" x14ac:dyDescent="0.3">
      <c r="A5" s="28" t="s">
        <v>0</v>
      </c>
      <c r="B5" s="28" t="s">
        <v>1</v>
      </c>
      <c r="C5" s="28" t="s">
        <v>72</v>
      </c>
      <c r="D5" s="28" t="s">
        <v>3</v>
      </c>
      <c r="E5" s="28" t="s">
        <v>247</v>
      </c>
      <c r="F5" s="127" t="s">
        <v>1811</v>
      </c>
      <c r="G5" s="89" t="s">
        <v>195</v>
      </c>
      <c r="H5" s="28" t="s">
        <v>182</v>
      </c>
      <c r="I5" s="89" t="s">
        <v>183</v>
      </c>
    </row>
    <row r="6" spans="1:9" ht="9.4499999999999993" customHeight="1" thickBot="1" x14ac:dyDescent="0.3">
      <c r="A6" s="284"/>
      <c r="B6" s="284"/>
      <c r="C6" s="284"/>
      <c r="D6" s="284"/>
      <c r="E6" s="284"/>
      <c r="F6" s="284"/>
      <c r="G6" s="284"/>
      <c r="H6" s="284"/>
      <c r="I6" s="284"/>
    </row>
    <row r="7" spans="1:9" ht="30" customHeight="1" thickBot="1" x14ac:dyDescent="0.3">
      <c r="A7" s="306"/>
      <c r="B7" s="280" t="s">
        <v>73</v>
      </c>
      <c r="C7" s="30" t="s">
        <v>609</v>
      </c>
      <c r="D7" s="23" t="s">
        <v>611</v>
      </c>
      <c r="E7" s="23" t="s">
        <v>612</v>
      </c>
      <c r="F7" s="26">
        <v>127</v>
      </c>
      <c r="G7" s="98">
        <f t="shared" ref="G7:G30" si="0">F7*(1-$G$3)</f>
        <v>127</v>
      </c>
      <c r="H7" s="117"/>
      <c r="I7" s="31">
        <f>G7*H7</f>
        <v>0</v>
      </c>
    </row>
    <row r="8" spans="1:9" ht="30" customHeight="1" thickBot="1" x14ac:dyDescent="0.3">
      <c r="A8" s="306"/>
      <c r="B8" s="280"/>
      <c r="C8" s="30" t="s">
        <v>95</v>
      </c>
      <c r="D8" s="23" t="s">
        <v>610</v>
      </c>
      <c r="E8" s="23" t="s">
        <v>613</v>
      </c>
      <c r="F8" s="26">
        <v>159</v>
      </c>
      <c r="G8" s="98">
        <f t="shared" si="0"/>
        <v>159</v>
      </c>
      <c r="H8" s="117"/>
      <c r="I8" s="31">
        <f>G8*H8</f>
        <v>0</v>
      </c>
    </row>
    <row r="9" spans="1:9" ht="30" customHeight="1" thickBot="1" x14ac:dyDescent="0.3">
      <c r="A9" s="306"/>
      <c r="B9" s="280"/>
      <c r="C9" s="30" t="s">
        <v>96</v>
      </c>
      <c r="D9" s="23" t="s">
        <v>1101</v>
      </c>
      <c r="E9" s="23" t="s">
        <v>614</v>
      </c>
      <c r="F9" s="26">
        <v>226</v>
      </c>
      <c r="G9" s="98">
        <f t="shared" si="0"/>
        <v>226</v>
      </c>
      <c r="H9" s="117"/>
      <c r="I9" s="31">
        <f t="shared" ref="I9:I12" si="1">G9*H9</f>
        <v>0</v>
      </c>
    </row>
    <row r="10" spans="1:9" ht="30" customHeight="1" thickBot="1" x14ac:dyDescent="0.3">
      <c r="A10" s="306"/>
      <c r="B10" s="280"/>
      <c r="C10" s="30" t="s">
        <v>97</v>
      </c>
      <c r="D10" s="23" t="s">
        <v>1102</v>
      </c>
      <c r="E10" s="23" t="s">
        <v>615</v>
      </c>
      <c r="F10" s="26">
        <v>397</v>
      </c>
      <c r="G10" s="98">
        <f t="shared" si="0"/>
        <v>397</v>
      </c>
      <c r="H10" s="117"/>
      <c r="I10" s="31">
        <f t="shared" si="1"/>
        <v>0</v>
      </c>
    </row>
    <row r="11" spans="1:9" ht="30" customHeight="1" thickBot="1" x14ac:dyDescent="0.3">
      <c r="A11" s="306"/>
      <c r="B11" s="280"/>
      <c r="C11" s="30" t="s">
        <v>616</v>
      </c>
      <c r="D11" s="23" t="s">
        <v>617</v>
      </c>
      <c r="E11" s="23" t="s">
        <v>618</v>
      </c>
      <c r="F11" s="26">
        <v>147</v>
      </c>
      <c r="G11" s="98">
        <f t="shared" si="0"/>
        <v>147</v>
      </c>
      <c r="H11" s="117"/>
      <c r="I11" s="31">
        <f t="shared" si="1"/>
        <v>0</v>
      </c>
    </row>
    <row r="12" spans="1:9" ht="30" customHeight="1" thickBot="1" x14ac:dyDescent="0.3">
      <c r="A12" s="306"/>
      <c r="B12" s="280"/>
      <c r="C12" s="30" t="s">
        <v>98</v>
      </c>
      <c r="D12" s="23" t="s">
        <v>1103</v>
      </c>
      <c r="E12" s="23" t="s">
        <v>619</v>
      </c>
      <c r="F12" s="26">
        <v>185</v>
      </c>
      <c r="G12" s="98">
        <f t="shared" si="0"/>
        <v>185</v>
      </c>
      <c r="H12" s="117"/>
      <c r="I12" s="31">
        <f t="shared" si="1"/>
        <v>0</v>
      </c>
    </row>
    <row r="13" spans="1:9" ht="30" customHeight="1" thickBot="1" x14ac:dyDescent="0.3">
      <c r="A13" s="306"/>
      <c r="B13" s="280"/>
      <c r="C13" s="30" t="s">
        <v>99</v>
      </c>
      <c r="D13" s="23" t="s">
        <v>1104</v>
      </c>
      <c r="E13" s="23" t="s">
        <v>620</v>
      </c>
      <c r="F13" s="26">
        <v>268</v>
      </c>
      <c r="G13" s="98">
        <f t="shared" si="0"/>
        <v>268</v>
      </c>
      <c r="H13" s="117"/>
      <c r="I13" s="31">
        <f t="shared" ref="I13:I89" si="2">G13*H13</f>
        <v>0</v>
      </c>
    </row>
    <row r="14" spans="1:9" ht="30" customHeight="1" thickBot="1" x14ac:dyDescent="0.3">
      <c r="A14" s="306"/>
      <c r="B14" s="280"/>
      <c r="C14" s="30" t="s">
        <v>100</v>
      </c>
      <c r="D14" s="23" t="s">
        <v>1105</v>
      </c>
      <c r="E14" s="23" t="s">
        <v>621</v>
      </c>
      <c r="F14" s="26">
        <v>454</v>
      </c>
      <c r="G14" s="98">
        <f t="shared" si="0"/>
        <v>454</v>
      </c>
      <c r="H14" s="117"/>
      <c r="I14" s="31">
        <f t="shared" si="2"/>
        <v>0</v>
      </c>
    </row>
    <row r="15" spans="1:9" ht="30" customHeight="1" thickBot="1" x14ac:dyDescent="0.3">
      <c r="A15" s="306"/>
      <c r="B15" s="280"/>
      <c r="C15" s="30" t="s">
        <v>101</v>
      </c>
      <c r="D15" s="23" t="s">
        <v>1106</v>
      </c>
      <c r="E15" s="23" t="s">
        <v>622</v>
      </c>
      <c r="F15" s="26">
        <v>136</v>
      </c>
      <c r="G15" s="98">
        <f t="shared" si="0"/>
        <v>136</v>
      </c>
      <c r="H15" s="117"/>
      <c r="I15" s="31">
        <f t="shared" si="2"/>
        <v>0</v>
      </c>
    </row>
    <row r="16" spans="1:9" ht="30" customHeight="1" thickBot="1" x14ac:dyDescent="0.3">
      <c r="A16" s="306"/>
      <c r="B16" s="280"/>
      <c r="C16" s="30" t="s">
        <v>102</v>
      </c>
      <c r="D16" s="23" t="s">
        <v>1107</v>
      </c>
      <c r="E16" s="23" t="s">
        <v>623</v>
      </c>
      <c r="F16" s="26">
        <v>145</v>
      </c>
      <c r="G16" s="98">
        <f t="shared" si="0"/>
        <v>145</v>
      </c>
      <c r="H16" s="117"/>
      <c r="I16" s="31">
        <f t="shared" si="2"/>
        <v>0</v>
      </c>
    </row>
    <row r="17" spans="1:9" ht="30" customHeight="1" thickBot="1" x14ac:dyDescent="0.3">
      <c r="A17" s="306"/>
      <c r="B17" s="280"/>
      <c r="C17" s="30" t="s">
        <v>103</v>
      </c>
      <c r="D17" s="23" t="s">
        <v>1108</v>
      </c>
      <c r="E17" s="23" t="s">
        <v>624</v>
      </c>
      <c r="F17" s="26">
        <v>185</v>
      </c>
      <c r="G17" s="98">
        <f t="shared" si="0"/>
        <v>185</v>
      </c>
      <c r="H17" s="117"/>
      <c r="I17" s="31">
        <f t="shared" si="2"/>
        <v>0</v>
      </c>
    </row>
    <row r="18" spans="1:9" ht="30" customHeight="1" thickBot="1" x14ac:dyDescent="0.3">
      <c r="A18" s="306"/>
      <c r="B18" s="280"/>
      <c r="C18" s="30" t="s">
        <v>104</v>
      </c>
      <c r="D18" s="23" t="s">
        <v>1109</v>
      </c>
      <c r="E18" s="23" t="s">
        <v>625</v>
      </c>
      <c r="F18" s="26">
        <v>236</v>
      </c>
      <c r="G18" s="98">
        <f t="shared" si="0"/>
        <v>236</v>
      </c>
      <c r="H18" s="117"/>
      <c r="I18" s="31">
        <f t="shared" si="2"/>
        <v>0</v>
      </c>
    </row>
    <row r="19" spans="1:9" ht="30" customHeight="1" thickBot="1" x14ac:dyDescent="0.3">
      <c r="A19" s="306"/>
      <c r="B19" s="280"/>
      <c r="C19" s="30" t="s">
        <v>105</v>
      </c>
      <c r="D19" s="23" t="s">
        <v>1110</v>
      </c>
      <c r="E19" s="23" t="s">
        <v>626</v>
      </c>
      <c r="F19" s="26">
        <v>290</v>
      </c>
      <c r="G19" s="98">
        <f t="shared" si="0"/>
        <v>290</v>
      </c>
      <c r="H19" s="117"/>
      <c r="I19" s="31">
        <f t="shared" si="2"/>
        <v>0</v>
      </c>
    </row>
    <row r="20" spans="1:9" ht="30" customHeight="1" thickBot="1" x14ac:dyDescent="0.3">
      <c r="A20" s="306"/>
      <c r="B20" s="280"/>
      <c r="C20" s="30" t="s">
        <v>106</v>
      </c>
      <c r="D20" s="23" t="s">
        <v>1111</v>
      </c>
      <c r="E20" s="23" t="s">
        <v>627</v>
      </c>
      <c r="F20" s="26">
        <v>404</v>
      </c>
      <c r="G20" s="98">
        <f t="shared" si="0"/>
        <v>404</v>
      </c>
      <c r="H20" s="117"/>
      <c r="I20" s="31">
        <f t="shared" si="2"/>
        <v>0</v>
      </c>
    </row>
    <row r="21" spans="1:9" ht="30" customHeight="1" thickBot="1" x14ac:dyDescent="0.3">
      <c r="A21" s="306"/>
      <c r="B21" s="280"/>
      <c r="C21" s="30" t="s">
        <v>107</v>
      </c>
      <c r="D21" s="23" t="s">
        <v>1112</v>
      </c>
      <c r="E21" s="23" t="s">
        <v>628</v>
      </c>
      <c r="F21" s="26">
        <v>495</v>
      </c>
      <c r="G21" s="98">
        <f t="shared" si="0"/>
        <v>495</v>
      </c>
      <c r="H21" s="117"/>
      <c r="I21" s="31">
        <f t="shared" si="2"/>
        <v>0</v>
      </c>
    </row>
    <row r="22" spans="1:9" ht="30" customHeight="1" thickBot="1" x14ac:dyDescent="0.3">
      <c r="A22" s="306"/>
      <c r="B22" s="280"/>
      <c r="C22" s="30" t="s">
        <v>108</v>
      </c>
      <c r="D22" s="23" t="s">
        <v>1113</v>
      </c>
      <c r="E22" s="23" t="s">
        <v>629</v>
      </c>
      <c r="F22" s="26">
        <v>727</v>
      </c>
      <c r="G22" s="98">
        <f t="shared" si="0"/>
        <v>727</v>
      </c>
      <c r="H22" s="117"/>
      <c r="I22" s="31">
        <f t="shared" si="2"/>
        <v>0</v>
      </c>
    </row>
    <row r="23" spans="1:9" ht="30" customHeight="1" thickBot="1" x14ac:dyDescent="0.3">
      <c r="A23" s="306"/>
      <c r="B23" s="280"/>
      <c r="C23" s="30" t="s">
        <v>109</v>
      </c>
      <c r="D23" s="23" t="s">
        <v>1114</v>
      </c>
      <c r="E23" s="23" t="s">
        <v>630</v>
      </c>
      <c r="F23" s="26">
        <v>301</v>
      </c>
      <c r="G23" s="98">
        <f t="shared" si="0"/>
        <v>301</v>
      </c>
      <c r="H23" s="117"/>
      <c r="I23" s="31">
        <f t="shared" si="2"/>
        <v>0</v>
      </c>
    </row>
    <row r="24" spans="1:9" ht="30" customHeight="1" thickBot="1" x14ac:dyDescent="0.3">
      <c r="A24" s="306"/>
      <c r="B24" s="280"/>
      <c r="C24" s="30" t="s">
        <v>110</v>
      </c>
      <c r="D24" s="23" t="s">
        <v>1115</v>
      </c>
      <c r="E24" s="23" t="s">
        <v>631</v>
      </c>
      <c r="F24" s="26">
        <v>379</v>
      </c>
      <c r="G24" s="98">
        <f t="shared" si="0"/>
        <v>379</v>
      </c>
      <c r="H24" s="117"/>
      <c r="I24" s="31">
        <f t="shared" si="2"/>
        <v>0</v>
      </c>
    </row>
    <row r="25" spans="1:9" ht="30" customHeight="1" thickBot="1" x14ac:dyDescent="0.3">
      <c r="A25" s="306"/>
      <c r="B25" s="280"/>
      <c r="C25" s="30" t="s">
        <v>86</v>
      </c>
      <c r="D25" s="23" t="s">
        <v>1116</v>
      </c>
      <c r="E25" s="23" t="s">
        <v>632</v>
      </c>
      <c r="F25" s="26">
        <v>545</v>
      </c>
      <c r="G25" s="98">
        <f t="shared" si="0"/>
        <v>545</v>
      </c>
      <c r="H25" s="117"/>
      <c r="I25" s="31">
        <f t="shared" si="2"/>
        <v>0</v>
      </c>
    </row>
    <row r="26" spans="1:9" ht="30" customHeight="1" thickBot="1" x14ac:dyDescent="0.3">
      <c r="A26" s="306"/>
      <c r="B26" s="280"/>
      <c r="C26" s="30" t="s">
        <v>111</v>
      </c>
      <c r="D26" s="23" t="s">
        <v>1117</v>
      </c>
      <c r="E26" s="23" t="s">
        <v>633</v>
      </c>
      <c r="F26" s="26">
        <v>755</v>
      </c>
      <c r="G26" s="98">
        <f t="shared" si="0"/>
        <v>755</v>
      </c>
      <c r="H26" s="117"/>
      <c r="I26" s="31">
        <f t="shared" si="2"/>
        <v>0</v>
      </c>
    </row>
    <row r="27" spans="1:9" ht="30" customHeight="1" thickBot="1" x14ac:dyDescent="0.3">
      <c r="A27" s="306"/>
      <c r="B27" s="280"/>
      <c r="C27" s="30" t="s">
        <v>87</v>
      </c>
      <c r="D27" s="23" t="s">
        <v>1118</v>
      </c>
      <c r="E27" s="23" t="s">
        <v>634</v>
      </c>
      <c r="F27" s="26">
        <v>854</v>
      </c>
      <c r="G27" s="98">
        <f t="shared" si="0"/>
        <v>854</v>
      </c>
      <c r="H27" s="117"/>
      <c r="I27" s="31">
        <f t="shared" si="2"/>
        <v>0</v>
      </c>
    </row>
    <row r="28" spans="1:9" ht="30" customHeight="1" thickBot="1" x14ac:dyDescent="0.3">
      <c r="A28" s="306"/>
      <c r="B28" s="280"/>
      <c r="C28" s="30" t="s">
        <v>112</v>
      </c>
      <c r="D28" s="23" t="s">
        <v>1119</v>
      </c>
      <c r="E28" s="23" t="s">
        <v>635</v>
      </c>
      <c r="F28" s="26">
        <v>1255</v>
      </c>
      <c r="G28" s="98">
        <f t="shared" si="0"/>
        <v>1255</v>
      </c>
      <c r="H28" s="117"/>
      <c r="I28" s="31">
        <f t="shared" si="2"/>
        <v>0</v>
      </c>
    </row>
    <row r="29" spans="1:9" ht="30" customHeight="1" thickBot="1" x14ac:dyDescent="0.3">
      <c r="A29" s="306"/>
      <c r="B29" s="280"/>
      <c r="C29" s="30" t="s">
        <v>88</v>
      </c>
      <c r="D29" s="23" t="s">
        <v>1120</v>
      </c>
      <c r="E29" s="23" t="s">
        <v>636</v>
      </c>
      <c r="F29" s="26">
        <v>1350</v>
      </c>
      <c r="G29" s="98">
        <f t="shared" si="0"/>
        <v>1350</v>
      </c>
      <c r="H29" s="117"/>
      <c r="I29" s="31">
        <f t="shared" si="2"/>
        <v>0</v>
      </c>
    </row>
    <row r="30" spans="1:9" ht="30" customHeight="1" thickBot="1" x14ac:dyDescent="0.3">
      <c r="A30" s="306"/>
      <c r="B30" s="280"/>
      <c r="C30" s="30" t="s">
        <v>89</v>
      </c>
      <c r="D30" s="23" t="s">
        <v>1121</v>
      </c>
      <c r="E30" s="23" t="s">
        <v>637</v>
      </c>
      <c r="F30" s="26">
        <v>2182</v>
      </c>
      <c r="G30" s="98">
        <f t="shared" si="0"/>
        <v>2182</v>
      </c>
      <c r="H30" s="117"/>
      <c r="I30" s="31">
        <f t="shared" si="2"/>
        <v>0</v>
      </c>
    </row>
    <row r="31" spans="1:9" ht="6" customHeight="1" thickBot="1" x14ac:dyDescent="0.3">
      <c r="A31" s="284"/>
      <c r="B31" s="284"/>
      <c r="C31" s="284"/>
      <c r="D31" s="284"/>
      <c r="E31" s="284"/>
      <c r="F31" s="284"/>
      <c r="G31" s="284"/>
      <c r="H31" s="284"/>
      <c r="I31" s="284"/>
    </row>
    <row r="32" spans="1:9" ht="30" customHeight="1" thickBot="1" x14ac:dyDescent="0.3">
      <c r="A32" s="280"/>
      <c r="B32" s="280" t="s">
        <v>59</v>
      </c>
      <c r="C32" s="30">
        <v>32</v>
      </c>
      <c r="D32" s="23" t="s">
        <v>1122</v>
      </c>
      <c r="E32" s="23">
        <v>100005153</v>
      </c>
      <c r="F32" s="26">
        <v>46</v>
      </c>
      <c r="G32" s="98">
        <f>F32*(1-$G$3)</f>
        <v>46</v>
      </c>
      <c r="H32" s="117"/>
      <c r="I32" s="31">
        <f t="shared" si="2"/>
        <v>0</v>
      </c>
    </row>
    <row r="33" spans="1:9" ht="30" customHeight="1" thickBot="1" x14ac:dyDescent="0.3">
      <c r="A33" s="280"/>
      <c r="B33" s="280"/>
      <c r="C33" s="30">
        <v>50</v>
      </c>
      <c r="D33" s="23" t="s">
        <v>1123</v>
      </c>
      <c r="E33" s="23" t="s">
        <v>638</v>
      </c>
      <c r="F33" s="26">
        <v>39</v>
      </c>
      <c r="G33" s="98">
        <f>F33*(1-$G$3)</f>
        <v>39</v>
      </c>
      <c r="H33" s="117"/>
      <c r="I33" s="31">
        <f t="shared" si="2"/>
        <v>0</v>
      </c>
    </row>
    <row r="34" spans="1:9" ht="30" customHeight="1" thickBot="1" x14ac:dyDescent="0.3">
      <c r="A34" s="280"/>
      <c r="B34" s="280"/>
      <c r="C34" s="30">
        <v>110</v>
      </c>
      <c r="D34" s="23" t="s">
        <v>1124</v>
      </c>
      <c r="E34" s="23" t="s">
        <v>639</v>
      </c>
      <c r="F34" s="26">
        <v>80</v>
      </c>
      <c r="G34" s="98">
        <f>F34*(1-$G$3)</f>
        <v>80</v>
      </c>
      <c r="H34" s="117"/>
      <c r="I34" s="31">
        <f t="shared" si="2"/>
        <v>0</v>
      </c>
    </row>
    <row r="35" spans="1:9" ht="6" customHeight="1" thickBot="1" x14ac:dyDescent="0.3">
      <c r="A35" s="284"/>
      <c r="B35" s="284"/>
      <c r="C35" s="284"/>
      <c r="D35" s="284"/>
      <c r="E35" s="284"/>
      <c r="F35" s="284"/>
      <c r="G35" s="284"/>
      <c r="H35" s="284"/>
      <c r="I35" s="284"/>
    </row>
    <row r="36" spans="1:9" ht="45" customHeight="1" thickBot="1" x14ac:dyDescent="0.3">
      <c r="A36" s="280"/>
      <c r="B36" s="280" t="s">
        <v>74</v>
      </c>
      <c r="C36" s="30">
        <v>50</v>
      </c>
      <c r="D36" s="23" t="s">
        <v>1125</v>
      </c>
      <c r="E36" s="135" t="s">
        <v>640</v>
      </c>
      <c r="F36" s="26">
        <v>206</v>
      </c>
      <c r="G36" s="98">
        <f>F36*(1-$G$3)</f>
        <v>206</v>
      </c>
      <c r="H36" s="117"/>
      <c r="I36" s="31">
        <f t="shared" si="2"/>
        <v>0</v>
      </c>
    </row>
    <row r="37" spans="1:9" ht="45" customHeight="1" thickBot="1" x14ac:dyDescent="0.3">
      <c r="A37" s="280"/>
      <c r="B37" s="280"/>
      <c r="C37" s="30">
        <v>110</v>
      </c>
      <c r="D37" s="23" t="s">
        <v>1126</v>
      </c>
      <c r="E37" s="23" t="s">
        <v>641</v>
      </c>
      <c r="F37" s="26">
        <v>441</v>
      </c>
      <c r="G37" s="98">
        <f>F37*(1-$G$3)</f>
        <v>441</v>
      </c>
      <c r="H37" s="117"/>
      <c r="I37" s="31">
        <f t="shared" si="2"/>
        <v>0</v>
      </c>
    </row>
    <row r="38" spans="1:9" ht="6" customHeight="1" thickBot="1" x14ac:dyDescent="0.3">
      <c r="A38" s="284"/>
      <c r="B38" s="284"/>
      <c r="C38" s="284"/>
      <c r="D38" s="284"/>
      <c r="E38" s="284"/>
      <c r="F38" s="284"/>
      <c r="G38" s="284"/>
      <c r="H38" s="284"/>
      <c r="I38" s="284"/>
    </row>
    <row r="39" spans="1:9" ht="45" customHeight="1" thickBot="1" x14ac:dyDescent="0.3">
      <c r="A39" s="280"/>
      <c r="B39" s="280" t="s">
        <v>75</v>
      </c>
      <c r="C39" s="30">
        <v>50</v>
      </c>
      <c r="D39" s="23" t="s">
        <v>1127</v>
      </c>
      <c r="E39" s="135" t="s">
        <v>642</v>
      </c>
      <c r="F39" s="26">
        <v>177</v>
      </c>
      <c r="G39" s="98">
        <f>F39*(1-$G$3)</f>
        <v>177</v>
      </c>
      <c r="H39" s="117"/>
      <c r="I39" s="31">
        <f t="shared" si="2"/>
        <v>0</v>
      </c>
    </row>
    <row r="40" spans="1:9" ht="45" customHeight="1" thickBot="1" x14ac:dyDescent="0.3">
      <c r="A40" s="280"/>
      <c r="B40" s="280"/>
      <c r="C40" s="30">
        <v>110</v>
      </c>
      <c r="D40" s="23" t="s">
        <v>1128</v>
      </c>
      <c r="E40" s="135" t="s">
        <v>643</v>
      </c>
      <c r="F40" s="26">
        <v>308</v>
      </c>
      <c r="G40" s="98">
        <f>F40*(1-$G$3)</f>
        <v>308</v>
      </c>
      <c r="H40" s="117"/>
      <c r="I40" s="31">
        <f t="shared" si="2"/>
        <v>0</v>
      </c>
    </row>
    <row r="41" spans="1:9" ht="6" customHeight="1" thickBot="1" x14ac:dyDescent="0.3">
      <c r="A41" s="284"/>
      <c r="B41" s="284"/>
      <c r="C41" s="284"/>
      <c r="D41" s="284"/>
      <c r="E41" s="284"/>
      <c r="F41" s="284"/>
      <c r="G41" s="284"/>
      <c r="H41" s="284"/>
      <c r="I41" s="284"/>
    </row>
    <row r="42" spans="1:9" ht="30" customHeight="1" thickBot="1" x14ac:dyDescent="0.3">
      <c r="A42" s="280"/>
      <c r="B42" s="280" t="s">
        <v>76</v>
      </c>
      <c r="C42" s="30" t="s">
        <v>113</v>
      </c>
      <c r="D42" s="23" t="s">
        <v>1129</v>
      </c>
      <c r="E42" s="135" t="s">
        <v>644</v>
      </c>
      <c r="F42" s="26">
        <v>131</v>
      </c>
      <c r="G42" s="98">
        <f t="shared" ref="G42:G49" si="3">F42*(1-$G$3)</f>
        <v>131</v>
      </c>
      <c r="H42" s="117"/>
      <c r="I42" s="31">
        <f t="shared" si="2"/>
        <v>0</v>
      </c>
    </row>
    <row r="43" spans="1:9" ht="30" customHeight="1" thickBot="1" x14ac:dyDescent="0.3">
      <c r="A43" s="280"/>
      <c r="B43" s="280"/>
      <c r="C43" s="30" t="s">
        <v>114</v>
      </c>
      <c r="D43" s="23" t="s">
        <v>1130</v>
      </c>
      <c r="E43" s="135" t="s">
        <v>645</v>
      </c>
      <c r="F43" s="26">
        <v>131</v>
      </c>
      <c r="G43" s="98">
        <f t="shared" si="3"/>
        <v>131</v>
      </c>
      <c r="H43" s="117"/>
      <c r="I43" s="31">
        <f t="shared" si="2"/>
        <v>0</v>
      </c>
    </row>
    <row r="44" spans="1:9" ht="30" customHeight="1" thickBot="1" x14ac:dyDescent="0.3">
      <c r="A44" s="280"/>
      <c r="B44" s="280"/>
      <c r="C44" s="30" t="s">
        <v>115</v>
      </c>
      <c r="D44" s="23" t="s">
        <v>1131</v>
      </c>
      <c r="E44" s="135" t="s">
        <v>646</v>
      </c>
      <c r="F44" s="26">
        <v>145</v>
      </c>
      <c r="G44" s="98">
        <f t="shared" si="3"/>
        <v>145</v>
      </c>
      <c r="H44" s="117"/>
      <c r="I44" s="31">
        <f t="shared" si="2"/>
        <v>0</v>
      </c>
    </row>
    <row r="45" spans="1:9" ht="30" customHeight="1" thickBot="1" x14ac:dyDescent="0.3">
      <c r="A45" s="280"/>
      <c r="B45" s="280"/>
      <c r="C45" s="30" t="s">
        <v>116</v>
      </c>
      <c r="D45" s="23" t="s">
        <v>1132</v>
      </c>
      <c r="E45" s="135" t="s">
        <v>647</v>
      </c>
      <c r="F45" s="26">
        <v>145</v>
      </c>
      <c r="G45" s="98">
        <f t="shared" si="3"/>
        <v>145</v>
      </c>
      <c r="H45" s="117"/>
      <c r="I45" s="31">
        <f t="shared" si="2"/>
        <v>0</v>
      </c>
    </row>
    <row r="46" spans="1:9" ht="30" customHeight="1" thickBot="1" x14ac:dyDescent="0.3">
      <c r="A46" s="280"/>
      <c r="B46" s="280"/>
      <c r="C46" s="30" t="s">
        <v>117</v>
      </c>
      <c r="D46" s="23" t="s">
        <v>1133</v>
      </c>
      <c r="E46" s="135" t="s">
        <v>648</v>
      </c>
      <c r="F46" s="26">
        <v>277</v>
      </c>
      <c r="G46" s="98">
        <f t="shared" si="3"/>
        <v>277</v>
      </c>
      <c r="H46" s="117"/>
      <c r="I46" s="31">
        <f t="shared" si="2"/>
        <v>0</v>
      </c>
    </row>
    <row r="47" spans="1:9" ht="30" customHeight="1" thickBot="1" x14ac:dyDescent="0.3">
      <c r="A47" s="280"/>
      <c r="B47" s="280"/>
      <c r="C47" s="30" t="s">
        <v>118</v>
      </c>
      <c r="D47" s="23" t="s">
        <v>1134</v>
      </c>
      <c r="E47" s="135" t="s">
        <v>649</v>
      </c>
      <c r="F47" s="26">
        <v>277</v>
      </c>
      <c r="G47" s="98">
        <f t="shared" si="3"/>
        <v>277</v>
      </c>
      <c r="H47" s="117"/>
      <c r="I47" s="31">
        <f t="shared" si="2"/>
        <v>0</v>
      </c>
    </row>
    <row r="48" spans="1:9" ht="30" customHeight="1" thickBot="1" x14ac:dyDescent="0.3">
      <c r="A48" s="280"/>
      <c r="B48" s="280"/>
      <c r="C48" s="30" t="s">
        <v>119</v>
      </c>
      <c r="D48" s="23" t="s">
        <v>1135</v>
      </c>
      <c r="E48" s="135" t="s">
        <v>1741</v>
      </c>
      <c r="F48" s="26">
        <v>405</v>
      </c>
      <c r="G48" s="98">
        <f t="shared" si="3"/>
        <v>405</v>
      </c>
      <c r="H48" s="117"/>
      <c r="I48" s="31">
        <f t="shared" si="2"/>
        <v>0</v>
      </c>
    </row>
    <row r="49" spans="1:9" ht="30" customHeight="1" thickBot="1" x14ac:dyDescent="0.3">
      <c r="A49" s="280"/>
      <c r="B49" s="280"/>
      <c r="C49" s="30" t="s">
        <v>120</v>
      </c>
      <c r="D49" s="23" t="s">
        <v>1136</v>
      </c>
      <c r="E49" s="135" t="s">
        <v>650</v>
      </c>
      <c r="F49" s="26">
        <v>366</v>
      </c>
      <c r="G49" s="98">
        <f t="shared" si="3"/>
        <v>366</v>
      </c>
      <c r="H49" s="117"/>
      <c r="I49" s="31">
        <f t="shared" si="2"/>
        <v>0</v>
      </c>
    </row>
    <row r="50" spans="1:9" ht="6" customHeight="1" thickBot="1" x14ac:dyDescent="0.3">
      <c r="A50" s="284"/>
      <c r="B50" s="284"/>
      <c r="C50" s="284"/>
      <c r="D50" s="284"/>
      <c r="E50" s="284"/>
      <c r="F50" s="284"/>
      <c r="G50" s="284"/>
      <c r="H50" s="284"/>
      <c r="I50" s="284"/>
    </row>
    <row r="51" spans="1:9" ht="30" customHeight="1" thickBot="1" x14ac:dyDescent="0.3">
      <c r="A51" s="280"/>
      <c r="B51" s="280" t="s">
        <v>77</v>
      </c>
      <c r="C51" s="30" t="s">
        <v>133</v>
      </c>
      <c r="D51" s="23" t="s">
        <v>1137</v>
      </c>
      <c r="E51" s="135" t="s">
        <v>651</v>
      </c>
      <c r="F51" s="26">
        <v>77</v>
      </c>
      <c r="G51" s="98">
        <f t="shared" ref="G51:G58" si="4">F51*(1-$G$3)</f>
        <v>77</v>
      </c>
      <c r="H51" s="117"/>
      <c r="I51" s="31">
        <f t="shared" si="2"/>
        <v>0</v>
      </c>
    </row>
    <row r="52" spans="1:9" ht="30" customHeight="1" thickBot="1" x14ac:dyDescent="0.3">
      <c r="A52" s="280"/>
      <c r="B52" s="280"/>
      <c r="C52" s="30" t="s">
        <v>134</v>
      </c>
      <c r="D52" s="23" t="s">
        <v>1138</v>
      </c>
      <c r="E52" s="23" t="s">
        <v>652</v>
      </c>
      <c r="F52" s="26">
        <v>77</v>
      </c>
      <c r="G52" s="98">
        <f t="shared" si="4"/>
        <v>77</v>
      </c>
      <c r="H52" s="117"/>
      <c r="I52" s="31">
        <f t="shared" si="2"/>
        <v>0</v>
      </c>
    </row>
    <row r="53" spans="1:9" ht="30" customHeight="1" thickBot="1" x14ac:dyDescent="0.3">
      <c r="A53" s="280"/>
      <c r="B53" s="280"/>
      <c r="C53" s="30" t="s">
        <v>135</v>
      </c>
      <c r="D53" s="23" t="s">
        <v>1139</v>
      </c>
      <c r="E53" s="135" t="s">
        <v>653</v>
      </c>
      <c r="F53" s="26">
        <v>74</v>
      </c>
      <c r="G53" s="98">
        <f t="shared" si="4"/>
        <v>74</v>
      </c>
      <c r="H53" s="117"/>
      <c r="I53" s="31">
        <f t="shared" si="2"/>
        <v>0</v>
      </c>
    </row>
    <row r="54" spans="1:9" ht="30" customHeight="1" thickBot="1" x14ac:dyDescent="0.3">
      <c r="A54" s="280"/>
      <c r="B54" s="280"/>
      <c r="C54" s="30" t="s">
        <v>136</v>
      </c>
      <c r="D54" s="23" t="s">
        <v>1140</v>
      </c>
      <c r="E54" s="23" t="s">
        <v>654</v>
      </c>
      <c r="F54" s="26">
        <v>74</v>
      </c>
      <c r="G54" s="98">
        <f t="shared" si="4"/>
        <v>74</v>
      </c>
      <c r="H54" s="117"/>
      <c r="I54" s="31">
        <f t="shared" si="2"/>
        <v>0</v>
      </c>
    </row>
    <row r="55" spans="1:9" ht="30" customHeight="1" thickBot="1" x14ac:dyDescent="0.3">
      <c r="A55" s="280"/>
      <c r="B55" s="280"/>
      <c r="C55" s="30" t="s">
        <v>138</v>
      </c>
      <c r="D55" s="23" t="s">
        <v>1141</v>
      </c>
      <c r="E55" s="23" t="s">
        <v>655</v>
      </c>
      <c r="F55" s="26">
        <v>73</v>
      </c>
      <c r="G55" s="98">
        <f t="shared" si="4"/>
        <v>73</v>
      </c>
      <c r="H55" s="117"/>
      <c r="I55" s="31">
        <f t="shared" si="2"/>
        <v>0</v>
      </c>
    </row>
    <row r="56" spans="1:9" ht="30" customHeight="1" thickBot="1" x14ac:dyDescent="0.3">
      <c r="A56" s="280"/>
      <c r="B56" s="280"/>
      <c r="C56" s="30" t="s">
        <v>137</v>
      </c>
      <c r="D56" s="23" t="s">
        <v>1142</v>
      </c>
      <c r="E56" s="23" t="s">
        <v>656</v>
      </c>
      <c r="F56" s="26">
        <v>73</v>
      </c>
      <c r="G56" s="98">
        <f t="shared" si="4"/>
        <v>73</v>
      </c>
      <c r="H56" s="117"/>
      <c r="I56" s="31">
        <f t="shared" si="2"/>
        <v>0</v>
      </c>
    </row>
    <row r="57" spans="1:9" ht="30" customHeight="1" thickBot="1" x14ac:dyDescent="0.3">
      <c r="A57" s="280"/>
      <c r="B57" s="280"/>
      <c r="C57" s="30" t="s">
        <v>123</v>
      </c>
      <c r="D57" s="23" t="s">
        <v>1143</v>
      </c>
      <c r="E57" s="23" t="s">
        <v>657</v>
      </c>
      <c r="F57" s="26">
        <v>202</v>
      </c>
      <c r="G57" s="98">
        <f t="shared" si="4"/>
        <v>202</v>
      </c>
      <c r="H57" s="117"/>
      <c r="I57" s="31">
        <f t="shared" si="2"/>
        <v>0</v>
      </c>
    </row>
    <row r="58" spans="1:9" ht="30" customHeight="1" thickBot="1" x14ac:dyDescent="0.3">
      <c r="A58" s="280"/>
      <c r="B58" s="280"/>
      <c r="C58" s="30" t="s">
        <v>124</v>
      </c>
      <c r="D58" s="23" t="s">
        <v>1144</v>
      </c>
      <c r="E58" s="23" t="s">
        <v>658</v>
      </c>
      <c r="F58" s="26">
        <v>224</v>
      </c>
      <c r="G58" s="98">
        <f t="shared" si="4"/>
        <v>224</v>
      </c>
      <c r="H58" s="117"/>
      <c r="I58" s="31">
        <f t="shared" si="2"/>
        <v>0</v>
      </c>
    </row>
    <row r="59" spans="1:9" ht="6" customHeight="1" thickBot="1" x14ac:dyDescent="0.3">
      <c r="A59" s="284"/>
      <c r="B59" s="284"/>
      <c r="C59" s="284"/>
      <c r="D59" s="284"/>
      <c r="E59" s="284"/>
      <c r="F59" s="284"/>
      <c r="G59" s="284"/>
      <c r="H59" s="284"/>
      <c r="I59" s="284"/>
    </row>
    <row r="60" spans="1:9" ht="30" customHeight="1" thickBot="1" x14ac:dyDescent="0.3">
      <c r="A60" s="280"/>
      <c r="B60" s="280" t="s">
        <v>78</v>
      </c>
      <c r="C60" s="30" t="s">
        <v>129</v>
      </c>
      <c r="D60" s="23" t="s">
        <v>1145</v>
      </c>
      <c r="E60" s="23">
        <v>100001021</v>
      </c>
      <c r="F60" s="26">
        <v>315</v>
      </c>
      <c r="G60" s="98">
        <f t="shared" ref="G60:G65" si="5">F60*(1-$G$3)</f>
        <v>315</v>
      </c>
      <c r="H60" s="117"/>
      <c r="I60" s="31">
        <f t="shared" si="2"/>
        <v>0</v>
      </c>
    </row>
    <row r="61" spans="1:9" ht="30" customHeight="1" thickBot="1" x14ac:dyDescent="0.3">
      <c r="A61" s="280"/>
      <c r="B61" s="280"/>
      <c r="C61" s="30" t="s">
        <v>130</v>
      </c>
      <c r="D61" s="23" t="s">
        <v>660</v>
      </c>
      <c r="E61" s="23" t="s">
        <v>659</v>
      </c>
      <c r="F61" s="26">
        <v>315</v>
      </c>
      <c r="G61" s="98">
        <f t="shared" si="5"/>
        <v>315</v>
      </c>
      <c r="H61" s="117"/>
      <c r="I61" s="31">
        <f t="shared" si="2"/>
        <v>0</v>
      </c>
    </row>
    <row r="62" spans="1:9" ht="30" customHeight="1" thickBot="1" x14ac:dyDescent="0.3">
      <c r="A62" s="280"/>
      <c r="B62" s="280"/>
      <c r="C62" s="30" t="s">
        <v>127</v>
      </c>
      <c r="D62" s="23" t="s">
        <v>1146</v>
      </c>
      <c r="E62" s="23" t="s">
        <v>661</v>
      </c>
      <c r="F62" s="26">
        <v>785</v>
      </c>
      <c r="G62" s="98">
        <f t="shared" si="5"/>
        <v>785</v>
      </c>
      <c r="H62" s="117"/>
      <c r="I62" s="31">
        <f t="shared" si="2"/>
        <v>0</v>
      </c>
    </row>
    <row r="63" spans="1:9" ht="30" customHeight="1" thickBot="1" x14ac:dyDescent="0.3">
      <c r="A63" s="280"/>
      <c r="B63" s="280"/>
      <c r="C63" s="30" t="s">
        <v>128</v>
      </c>
      <c r="D63" s="23" t="s">
        <v>662</v>
      </c>
      <c r="E63" s="23">
        <v>99416570</v>
      </c>
      <c r="F63" s="26">
        <v>785</v>
      </c>
      <c r="G63" s="98">
        <f t="shared" si="5"/>
        <v>785</v>
      </c>
      <c r="H63" s="117"/>
      <c r="I63" s="31">
        <f t="shared" si="2"/>
        <v>0</v>
      </c>
    </row>
    <row r="64" spans="1:9" ht="30" customHeight="1" thickBot="1" x14ac:dyDescent="0.3">
      <c r="A64" s="280"/>
      <c r="B64" s="280"/>
      <c r="C64" s="30" t="s">
        <v>131</v>
      </c>
      <c r="D64" s="23" t="s">
        <v>1147</v>
      </c>
      <c r="E64" s="23">
        <v>100006816</v>
      </c>
      <c r="F64" s="26">
        <v>712</v>
      </c>
      <c r="G64" s="98">
        <f t="shared" si="5"/>
        <v>712</v>
      </c>
      <c r="H64" s="117"/>
      <c r="I64" s="31">
        <f t="shared" si="2"/>
        <v>0</v>
      </c>
    </row>
    <row r="65" spans="1:9" ht="30" customHeight="1" thickBot="1" x14ac:dyDescent="0.3">
      <c r="A65" s="280"/>
      <c r="B65" s="280"/>
      <c r="C65" s="30" t="s">
        <v>132</v>
      </c>
      <c r="D65" s="23" t="s">
        <v>1148</v>
      </c>
      <c r="E65" s="23" t="s">
        <v>663</v>
      </c>
      <c r="F65" s="26">
        <v>712</v>
      </c>
      <c r="G65" s="98">
        <f t="shared" si="5"/>
        <v>712</v>
      </c>
      <c r="H65" s="117"/>
      <c r="I65" s="31">
        <f t="shared" si="2"/>
        <v>0</v>
      </c>
    </row>
    <row r="66" spans="1:9" ht="6" customHeight="1" thickBot="1" x14ac:dyDescent="0.3">
      <c r="A66" s="284"/>
      <c r="B66" s="284"/>
      <c r="C66" s="284"/>
      <c r="D66" s="284"/>
      <c r="E66" s="284"/>
      <c r="F66" s="284"/>
      <c r="G66" s="284"/>
      <c r="H66" s="284"/>
      <c r="I66" s="284"/>
    </row>
    <row r="67" spans="1:9" ht="30" customHeight="1" thickBot="1" x14ac:dyDescent="0.3">
      <c r="A67" s="280"/>
      <c r="B67" s="305" t="s">
        <v>79</v>
      </c>
      <c r="C67" s="30" t="s">
        <v>594</v>
      </c>
      <c r="D67" s="23" t="s">
        <v>1149</v>
      </c>
      <c r="E67" s="135" t="s">
        <v>664</v>
      </c>
      <c r="F67" s="26">
        <v>855</v>
      </c>
      <c r="G67" s="98">
        <f>F67*(1-$G$3)</f>
        <v>855</v>
      </c>
      <c r="H67" s="117"/>
      <c r="I67" s="31">
        <f t="shared" si="2"/>
        <v>0</v>
      </c>
    </row>
    <row r="68" spans="1:9" ht="30" customHeight="1" thickBot="1" x14ac:dyDescent="0.3">
      <c r="A68" s="280"/>
      <c r="B68" s="305"/>
      <c r="C68" s="30" t="s">
        <v>121</v>
      </c>
      <c r="D68" s="23" t="s">
        <v>1150</v>
      </c>
      <c r="E68" s="135" t="s">
        <v>665</v>
      </c>
      <c r="F68" s="26">
        <v>809</v>
      </c>
      <c r="G68" s="98">
        <f>F68*(1-$G$3)</f>
        <v>809</v>
      </c>
      <c r="H68" s="117"/>
      <c r="I68" s="31">
        <f t="shared" si="2"/>
        <v>0</v>
      </c>
    </row>
    <row r="69" spans="1:9" ht="30" customHeight="1" thickBot="1" x14ac:dyDescent="0.3">
      <c r="A69" s="280"/>
      <c r="B69" s="305"/>
      <c r="C69" s="30" t="s">
        <v>122</v>
      </c>
      <c r="D69" s="23" t="s">
        <v>595</v>
      </c>
      <c r="E69" s="135" t="s">
        <v>666</v>
      </c>
      <c r="F69" s="26">
        <v>809</v>
      </c>
      <c r="G69" s="98">
        <f>F69*(1-$G$3)</f>
        <v>809</v>
      </c>
      <c r="H69" s="117"/>
      <c r="I69" s="31">
        <f t="shared" si="2"/>
        <v>0</v>
      </c>
    </row>
    <row r="70" spans="1:9" ht="6" customHeight="1" thickBot="1" x14ac:dyDescent="0.3">
      <c r="A70" s="284"/>
      <c r="B70" s="284"/>
      <c r="C70" s="284"/>
      <c r="D70" s="284"/>
      <c r="E70" s="284"/>
      <c r="F70" s="284"/>
      <c r="G70" s="284"/>
      <c r="H70" s="284"/>
      <c r="I70" s="284"/>
    </row>
    <row r="71" spans="1:9" ht="30" customHeight="1" thickBot="1" x14ac:dyDescent="0.3">
      <c r="A71" s="280"/>
      <c r="B71" s="280" t="s">
        <v>80</v>
      </c>
      <c r="C71" s="30">
        <v>40</v>
      </c>
      <c r="D71" s="23" t="s">
        <v>1151</v>
      </c>
      <c r="E71" s="23" t="s">
        <v>667</v>
      </c>
      <c r="F71" s="26">
        <v>100</v>
      </c>
      <c r="G71" s="98">
        <f>F71*(1-$G$3)</f>
        <v>100</v>
      </c>
      <c r="H71" s="117"/>
      <c r="I71" s="31">
        <f t="shared" si="2"/>
        <v>0</v>
      </c>
    </row>
    <row r="72" spans="1:9" ht="30" customHeight="1" thickBot="1" x14ac:dyDescent="0.3">
      <c r="A72" s="280"/>
      <c r="B72" s="280"/>
      <c r="C72" s="30">
        <v>50</v>
      </c>
      <c r="D72" s="23" t="s">
        <v>1152</v>
      </c>
      <c r="E72" s="23" t="s">
        <v>668</v>
      </c>
      <c r="F72" s="26">
        <v>120</v>
      </c>
      <c r="G72" s="98">
        <f>F72*(1-$G$3)</f>
        <v>120</v>
      </c>
      <c r="H72" s="117"/>
      <c r="I72" s="31">
        <f t="shared" si="2"/>
        <v>0</v>
      </c>
    </row>
    <row r="73" spans="1:9" ht="30" customHeight="1" thickBot="1" x14ac:dyDescent="0.3">
      <c r="A73" s="280"/>
      <c r="B73" s="280"/>
      <c r="C73" s="30">
        <v>110</v>
      </c>
      <c r="D73" s="23" t="s">
        <v>1153</v>
      </c>
      <c r="E73" s="23" t="s">
        <v>669</v>
      </c>
      <c r="F73" s="26">
        <v>224</v>
      </c>
      <c r="G73" s="98">
        <f>F73*(1-$G$3)</f>
        <v>224</v>
      </c>
      <c r="H73" s="117"/>
      <c r="I73" s="31">
        <f t="shared" si="2"/>
        <v>0</v>
      </c>
    </row>
    <row r="74" spans="1:9" ht="6" customHeight="1" thickBot="1" x14ac:dyDescent="0.3">
      <c r="A74" s="284"/>
      <c r="B74" s="284"/>
      <c r="C74" s="284"/>
      <c r="D74" s="284"/>
      <c r="E74" s="284"/>
      <c r="F74" s="284"/>
      <c r="G74" s="284"/>
      <c r="H74" s="284"/>
      <c r="I74" s="284"/>
    </row>
    <row r="75" spans="1:9" ht="45" customHeight="1" thickBot="1" x14ac:dyDescent="0.3">
      <c r="A75" s="280"/>
      <c r="B75" s="280" t="s">
        <v>676</v>
      </c>
      <c r="C75" s="30">
        <v>50</v>
      </c>
      <c r="D75" s="23" t="s">
        <v>1154</v>
      </c>
      <c r="E75" s="23">
        <v>100002760</v>
      </c>
      <c r="F75" s="26">
        <v>177</v>
      </c>
      <c r="G75" s="98">
        <f>F75*(1-$G$3)</f>
        <v>177</v>
      </c>
      <c r="H75" s="117"/>
      <c r="I75" s="31">
        <f t="shared" si="2"/>
        <v>0</v>
      </c>
    </row>
    <row r="76" spans="1:9" ht="45" customHeight="1" thickBot="1" x14ac:dyDescent="0.3">
      <c r="A76" s="280"/>
      <c r="B76" s="280"/>
      <c r="C76" s="30">
        <v>110</v>
      </c>
      <c r="D76" s="23" t="s">
        <v>1155</v>
      </c>
      <c r="E76" s="23">
        <v>100002761</v>
      </c>
      <c r="F76" s="26">
        <v>317</v>
      </c>
      <c r="G76" s="98">
        <f>F76*(1-$G$3)</f>
        <v>317</v>
      </c>
      <c r="H76" s="117"/>
      <c r="I76" s="31">
        <f t="shared" si="2"/>
        <v>0</v>
      </c>
    </row>
    <row r="77" spans="1:9" ht="6" customHeight="1" thickBot="1" x14ac:dyDescent="0.3">
      <c r="A77" s="284"/>
      <c r="B77" s="284"/>
      <c r="C77" s="284"/>
      <c r="D77" s="284"/>
      <c r="E77" s="284"/>
      <c r="F77" s="284"/>
      <c r="G77" s="284"/>
      <c r="H77" s="284"/>
      <c r="I77" s="284"/>
    </row>
    <row r="78" spans="1:9" ht="30" customHeight="1" thickBot="1" x14ac:dyDescent="0.3">
      <c r="A78" s="280"/>
      <c r="B78" s="280" t="s">
        <v>81</v>
      </c>
      <c r="C78" s="30" t="s">
        <v>53</v>
      </c>
      <c r="D78" s="23" t="s">
        <v>1156</v>
      </c>
      <c r="E78" s="23">
        <v>100003063</v>
      </c>
      <c r="F78" s="26">
        <v>89</v>
      </c>
      <c r="G78" s="98">
        <f>F78*(1-$G$3)</f>
        <v>89</v>
      </c>
      <c r="H78" s="117"/>
      <c r="I78" s="31">
        <f t="shared" si="2"/>
        <v>0</v>
      </c>
    </row>
    <row r="79" spans="1:9" ht="30" customHeight="1" thickBot="1" x14ac:dyDescent="0.3">
      <c r="A79" s="280"/>
      <c r="B79" s="280"/>
      <c r="C79" s="30" t="s">
        <v>54</v>
      </c>
      <c r="D79" s="23" t="s">
        <v>1157</v>
      </c>
      <c r="E79" s="23">
        <v>100003065</v>
      </c>
      <c r="F79" s="26">
        <v>89</v>
      </c>
      <c r="G79" s="98">
        <f>F79*(1-$G$3)</f>
        <v>89</v>
      </c>
      <c r="H79" s="117"/>
      <c r="I79" s="31">
        <f t="shared" si="2"/>
        <v>0</v>
      </c>
    </row>
    <row r="80" spans="1:9" ht="30" customHeight="1" thickBot="1" x14ac:dyDescent="0.3">
      <c r="A80" s="280"/>
      <c r="B80" s="280"/>
      <c r="C80" s="30" t="s">
        <v>55</v>
      </c>
      <c r="D80" s="23" t="s">
        <v>1158</v>
      </c>
      <c r="E80" s="23">
        <v>99416556</v>
      </c>
      <c r="F80" s="26">
        <v>89</v>
      </c>
      <c r="G80" s="98">
        <f>F80*(1-$G$3)</f>
        <v>89</v>
      </c>
      <c r="H80" s="117"/>
      <c r="I80" s="31">
        <f t="shared" si="2"/>
        <v>0</v>
      </c>
    </row>
    <row r="81" spans="1:9" ht="30" customHeight="1" thickBot="1" x14ac:dyDescent="0.3">
      <c r="A81" s="280"/>
      <c r="B81" s="280"/>
      <c r="C81" s="30" t="s">
        <v>84</v>
      </c>
      <c r="D81" s="23" t="s">
        <v>1159</v>
      </c>
      <c r="E81" s="23" t="s">
        <v>670</v>
      </c>
      <c r="F81" s="26">
        <v>159</v>
      </c>
      <c r="G81" s="98">
        <f>F81*(1-$G$3)</f>
        <v>159</v>
      </c>
      <c r="H81" s="117"/>
      <c r="I81" s="31">
        <f t="shared" si="2"/>
        <v>0</v>
      </c>
    </row>
    <row r="82" spans="1:9" ht="6" customHeight="1" thickBot="1" x14ac:dyDescent="0.3">
      <c r="A82" s="284"/>
      <c r="B82" s="284"/>
      <c r="C82" s="284"/>
      <c r="D82" s="284"/>
      <c r="E82" s="284"/>
      <c r="F82" s="284"/>
      <c r="G82" s="284"/>
      <c r="H82" s="284"/>
      <c r="I82" s="284"/>
    </row>
    <row r="83" spans="1:9" ht="90" customHeight="1" thickBot="1" x14ac:dyDescent="0.3">
      <c r="A83" s="22"/>
      <c r="B83" s="22" t="s">
        <v>82</v>
      </c>
      <c r="C83" s="30" t="s">
        <v>84</v>
      </c>
      <c r="D83" s="23" t="s">
        <v>1160</v>
      </c>
      <c r="E83" s="23" t="s">
        <v>671</v>
      </c>
      <c r="F83" s="26">
        <v>185</v>
      </c>
      <c r="G83" s="98">
        <f>F83*(1-$G$3)</f>
        <v>185</v>
      </c>
      <c r="H83" s="117"/>
      <c r="I83" s="31">
        <f t="shared" si="2"/>
        <v>0</v>
      </c>
    </row>
    <row r="84" spans="1:9" ht="6" customHeight="1" thickBot="1" x14ac:dyDescent="0.3">
      <c r="A84" s="284"/>
      <c r="B84" s="284"/>
      <c r="C84" s="284"/>
      <c r="D84" s="284"/>
      <c r="E84" s="284"/>
      <c r="F84" s="284"/>
      <c r="G84" s="284"/>
      <c r="H84" s="284"/>
      <c r="I84" s="284"/>
    </row>
    <row r="85" spans="1:9" ht="30" customHeight="1" thickBot="1" x14ac:dyDescent="0.3">
      <c r="A85" s="280"/>
      <c r="B85" s="280" t="s">
        <v>675</v>
      </c>
      <c r="C85" s="30">
        <v>40</v>
      </c>
      <c r="D85" s="23" t="s">
        <v>1161</v>
      </c>
      <c r="E85" s="23" t="s">
        <v>672</v>
      </c>
      <c r="F85" s="26">
        <v>34</v>
      </c>
      <c r="G85" s="98">
        <f>F85*(1-$G$3)</f>
        <v>34</v>
      </c>
      <c r="H85" s="117"/>
      <c r="I85" s="31">
        <f t="shared" si="2"/>
        <v>0</v>
      </c>
    </row>
    <row r="86" spans="1:9" ht="30" customHeight="1" thickBot="1" x14ac:dyDescent="0.3">
      <c r="A86" s="280"/>
      <c r="B86" s="280"/>
      <c r="C86" s="30">
        <v>50</v>
      </c>
      <c r="D86" s="23" t="s">
        <v>1162</v>
      </c>
      <c r="E86" s="23" t="s">
        <v>673</v>
      </c>
      <c r="F86" s="26">
        <v>37</v>
      </c>
      <c r="G86" s="98">
        <f>F86*(1-$G$3)</f>
        <v>37</v>
      </c>
      <c r="H86" s="117"/>
      <c r="I86" s="31">
        <f t="shared" si="2"/>
        <v>0</v>
      </c>
    </row>
    <row r="87" spans="1:9" ht="30" customHeight="1" thickBot="1" x14ac:dyDescent="0.3">
      <c r="A87" s="280"/>
      <c r="B87" s="280"/>
      <c r="C87" s="30">
        <v>110</v>
      </c>
      <c r="D87" s="23" t="s">
        <v>1163</v>
      </c>
      <c r="E87" s="23" t="s">
        <v>674</v>
      </c>
      <c r="F87" s="26">
        <v>70</v>
      </c>
      <c r="G87" s="98">
        <f>F87*(1-$G$3)</f>
        <v>70</v>
      </c>
      <c r="H87" s="117"/>
      <c r="I87" s="31">
        <f t="shared" si="2"/>
        <v>0</v>
      </c>
    </row>
    <row r="88" spans="1:9" ht="6" customHeight="1" thickBot="1" x14ac:dyDescent="0.3">
      <c r="A88" s="284"/>
      <c r="B88" s="284"/>
      <c r="C88" s="284"/>
      <c r="D88" s="284"/>
      <c r="E88" s="284"/>
      <c r="F88" s="284"/>
      <c r="G88" s="284"/>
      <c r="H88" s="284"/>
      <c r="I88" s="284"/>
    </row>
    <row r="89" spans="1:9" ht="90" customHeight="1" thickBot="1" x14ac:dyDescent="0.3">
      <c r="A89" s="22"/>
      <c r="B89" s="22" t="s">
        <v>83</v>
      </c>
      <c r="C89" s="30">
        <v>110</v>
      </c>
      <c r="D89" s="23" t="s">
        <v>1164</v>
      </c>
      <c r="E89" s="23" t="s">
        <v>677</v>
      </c>
      <c r="F89" s="26">
        <v>672</v>
      </c>
      <c r="G89" s="98">
        <f>F89*(1-$G$3)</f>
        <v>672</v>
      </c>
      <c r="H89" s="117"/>
      <c r="I89" s="31">
        <f t="shared" si="2"/>
        <v>0</v>
      </c>
    </row>
    <row r="90" spans="1:9" s="73" customFormat="1" ht="30" customHeight="1" thickBot="1" x14ac:dyDescent="0.3">
      <c r="A90" s="136"/>
      <c r="B90" s="136"/>
      <c r="C90" s="136"/>
      <c r="D90" s="136"/>
      <c r="E90" s="136"/>
      <c r="F90" s="137"/>
      <c r="G90" s="138"/>
      <c r="H90" s="136"/>
      <c r="I90" s="207"/>
    </row>
    <row r="91" spans="1:9" s="69" customFormat="1" ht="84.6" thickBot="1" x14ac:dyDescent="0.3">
      <c r="A91" s="28" t="s">
        <v>0</v>
      </c>
      <c r="B91" s="28" t="s">
        <v>1</v>
      </c>
      <c r="C91" s="28" t="s">
        <v>72</v>
      </c>
      <c r="D91" s="28" t="s">
        <v>3</v>
      </c>
      <c r="E91" s="28" t="s">
        <v>247</v>
      </c>
      <c r="F91" s="127" t="s">
        <v>1811</v>
      </c>
      <c r="G91" s="89" t="s">
        <v>195</v>
      </c>
      <c r="H91" s="28" t="s">
        <v>182</v>
      </c>
      <c r="I91" s="89" t="s">
        <v>183</v>
      </c>
    </row>
    <row r="92" spans="1:9" ht="6" customHeight="1" thickBot="1" x14ac:dyDescent="0.3">
      <c r="A92" s="284"/>
      <c r="B92" s="284"/>
      <c r="C92" s="284"/>
      <c r="D92" s="284"/>
      <c r="E92" s="284"/>
      <c r="F92" s="284"/>
      <c r="G92" s="284"/>
      <c r="H92" s="284"/>
      <c r="I92" s="284"/>
    </row>
    <row r="93" spans="1:9" ht="30" customHeight="1" thickBot="1" x14ac:dyDescent="0.3">
      <c r="A93" s="280"/>
      <c r="B93" s="280" t="s">
        <v>602</v>
      </c>
      <c r="C93" s="30" t="s">
        <v>86</v>
      </c>
      <c r="D93" s="23" t="s">
        <v>1165</v>
      </c>
      <c r="E93" s="23">
        <v>100005694</v>
      </c>
      <c r="F93" s="26">
        <v>677</v>
      </c>
      <c r="G93" s="98">
        <f t="shared" ref="G93:G101" si="6">F93*(1-$G$3)</f>
        <v>677</v>
      </c>
      <c r="H93" s="117"/>
      <c r="I93" s="31">
        <f>G93*H93</f>
        <v>0</v>
      </c>
    </row>
    <row r="94" spans="1:9" ht="30" customHeight="1" thickBot="1" x14ac:dyDescent="0.3">
      <c r="A94" s="280"/>
      <c r="B94" s="280"/>
      <c r="C94" s="30" t="s">
        <v>87</v>
      </c>
      <c r="D94" s="23" t="s">
        <v>1166</v>
      </c>
      <c r="E94" s="23">
        <v>100005693</v>
      </c>
      <c r="F94" s="26">
        <v>1074</v>
      </c>
      <c r="G94" s="98">
        <f t="shared" si="6"/>
        <v>1074</v>
      </c>
      <c r="H94" s="117"/>
      <c r="I94" s="31">
        <f t="shared" ref="I94:I129" si="7">G94*H94</f>
        <v>0</v>
      </c>
    </row>
    <row r="95" spans="1:9" ht="30" customHeight="1" thickBot="1" x14ac:dyDescent="0.3">
      <c r="A95" s="280"/>
      <c r="B95" s="280"/>
      <c r="C95" s="30" t="s">
        <v>88</v>
      </c>
      <c r="D95" s="23" t="s">
        <v>1167</v>
      </c>
      <c r="E95" s="23">
        <v>100005695</v>
      </c>
      <c r="F95" s="26">
        <v>1835</v>
      </c>
      <c r="G95" s="98">
        <f t="shared" si="6"/>
        <v>1835</v>
      </c>
      <c r="H95" s="117"/>
      <c r="I95" s="31">
        <f t="shared" si="7"/>
        <v>0</v>
      </c>
    </row>
    <row r="96" spans="1:9" ht="30" customHeight="1" thickBot="1" x14ac:dyDescent="0.3">
      <c r="A96" s="280"/>
      <c r="B96" s="280"/>
      <c r="C96" s="30" t="s">
        <v>89</v>
      </c>
      <c r="D96" s="23" t="s">
        <v>1168</v>
      </c>
      <c r="E96" s="23">
        <v>100005696</v>
      </c>
      <c r="F96" s="26">
        <v>2762</v>
      </c>
      <c r="G96" s="98">
        <f t="shared" si="6"/>
        <v>2762</v>
      </c>
      <c r="H96" s="117"/>
      <c r="I96" s="31">
        <f t="shared" si="7"/>
        <v>0</v>
      </c>
    </row>
    <row r="97" spans="1:9" ht="30" customHeight="1" thickBot="1" x14ac:dyDescent="0.3">
      <c r="A97" s="280"/>
      <c r="B97" s="280"/>
      <c r="C97" s="30" t="s">
        <v>90</v>
      </c>
      <c r="D97" s="23" t="s">
        <v>1169</v>
      </c>
      <c r="E97" s="23">
        <v>100005911</v>
      </c>
      <c r="F97" s="26">
        <v>3690</v>
      </c>
      <c r="G97" s="98">
        <f t="shared" si="6"/>
        <v>3690</v>
      </c>
      <c r="H97" s="117"/>
      <c r="I97" s="31">
        <f t="shared" si="7"/>
        <v>0</v>
      </c>
    </row>
    <row r="98" spans="1:9" ht="30" customHeight="1" thickBot="1" x14ac:dyDescent="0.3">
      <c r="A98" s="280"/>
      <c r="B98" s="280"/>
      <c r="C98" s="30" t="s">
        <v>91</v>
      </c>
      <c r="D98" s="23" t="s">
        <v>1170</v>
      </c>
      <c r="E98" s="23">
        <v>100012467</v>
      </c>
      <c r="F98" s="26">
        <v>1690</v>
      </c>
      <c r="G98" s="98">
        <f t="shared" si="6"/>
        <v>1690</v>
      </c>
      <c r="H98" s="117"/>
      <c r="I98" s="31">
        <f t="shared" si="7"/>
        <v>0</v>
      </c>
    </row>
    <row r="99" spans="1:9" ht="30" customHeight="1" thickBot="1" x14ac:dyDescent="0.3">
      <c r="A99" s="280"/>
      <c r="B99" s="280"/>
      <c r="C99" s="30" t="s">
        <v>92</v>
      </c>
      <c r="D99" s="23" t="s">
        <v>1171</v>
      </c>
      <c r="E99" s="23">
        <v>100005671</v>
      </c>
      <c r="F99" s="26">
        <v>2258</v>
      </c>
      <c r="G99" s="98">
        <f t="shared" si="6"/>
        <v>2258</v>
      </c>
      <c r="H99" s="117"/>
      <c r="I99" s="31">
        <f t="shared" si="7"/>
        <v>0</v>
      </c>
    </row>
    <row r="100" spans="1:9" ht="30" customHeight="1" thickBot="1" x14ac:dyDescent="0.3">
      <c r="A100" s="280"/>
      <c r="B100" s="280"/>
      <c r="C100" s="30" t="s">
        <v>93</v>
      </c>
      <c r="D100" s="23" t="s">
        <v>1172</v>
      </c>
      <c r="E100" s="23">
        <v>100005670</v>
      </c>
      <c r="F100" s="26">
        <v>4167</v>
      </c>
      <c r="G100" s="98">
        <f t="shared" si="6"/>
        <v>4167</v>
      </c>
      <c r="H100" s="117"/>
      <c r="I100" s="31">
        <f t="shared" si="7"/>
        <v>0</v>
      </c>
    </row>
    <row r="101" spans="1:9" ht="30" customHeight="1" thickBot="1" x14ac:dyDescent="0.3">
      <c r="A101" s="280"/>
      <c r="B101" s="280"/>
      <c r="C101" s="30" t="s">
        <v>94</v>
      </c>
      <c r="D101" s="23" t="s">
        <v>1173</v>
      </c>
      <c r="E101" s="23">
        <v>100007233</v>
      </c>
      <c r="F101" s="26">
        <v>5849</v>
      </c>
      <c r="G101" s="98">
        <f t="shared" si="6"/>
        <v>5849</v>
      </c>
      <c r="H101" s="117"/>
      <c r="I101" s="31">
        <f t="shared" si="7"/>
        <v>0</v>
      </c>
    </row>
    <row r="102" spans="1:9" ht="6" customHeight="1" thickBot="1" x14ac:dyDescent="0.3">
      <c r="A102" s="284"/>
      <c r="B102" s="284"/>
      <c r="C102" s="284"/>
      <c r="D102" s="284"/>
      <c r="E102" s="284"/>
      <c r="F102" s="284"/>
      <c r="G102" s="284"/>
      <c r="H102" s="284"/>
      <c r="I102" s="284"/>
    </row>
    <row r="103" spans="1:9" ht="45" customHeight="1" thickBot="1" x14ac:dyDescent="0.3">
      <c r="A103" s="280"/>
      <c r="B103" s="280" t="s">
        <v>603</v>
      </c>
      <c r="C103" s="30">
        <v>110</v>
      </c>
      <c r="D103" s="23" t="s">
        <v>1174</v>
      </c>
      <c r="E103" s="23">
        <v>100005678</v>
      </c>
      <c r="F103" s="26">
        <v>136</v>
      </c>
      <c r="G103" s="98">
        <f>F103*(1-$G$3)</f>
        <v>136</v>
      </c>
      <c r="H103" s="117"/>
      <c r="I103" s="31">
        <f t="shared" si="7"/>
        <v>0</v>
      </c>
    </row>
    <row r="104" spans="1:9" ht="45" customHeight="1" thickBot="1" x14ac:dyDescent="0.3">
      <c r="A104" s="280"/>
      <c r="B104" s="280"/>
      <c r="C104" s="30">
        <v>160</v>
      </c>
      <c r="D104" s="23" t="s">
        <v>1175</v>
      </c>
      <c r="E104" s="23">
        <v>100006611</v>
      </c>
      <c r="F104" s="26">
        <v>256</v>
      </c>
      <c r="G104" s="98">
        <f>F104*(1-$G$3)</f>
        <v>256</v>
      </c>
      <c r="H104" s="117"/>
      <c r="I104" s="31">
        <f t="shared" si="7"/>
        <v>0</v>
      </c>
    </row>
    <row r="105" spans="1:9" ht="6" customHeight="1" thickBot="1" x14ac:dyDescent="0.3">
      <c r="A105" s="284"/>
      <c r="B105" s="284"/>
      <c r="C105" s="284"/>
      <c r="D105" s="284"/>
      <c r="E105" s="284"/>
      <c r="F105" s="284"/>
      <c r="G105" s="284"/>
      <c r="H105" s="284"/>
      <c r="I105" s="284"/>
    </row>
    <row r="106" spans="1:9" ht="45" customHeight="1" thickBot="1" x14ac:dyDescent="0.3">
      <c r="A106" s="280"/>
      <c r="B106" s="280" t="s">
        <v>601</v>
      </c>
      <c r="C106" s="30">
        <v>110</v>
      </c>
      <c r="D106" s="23" t="s">
        <v>1176</v>
      </c>
      <c r="E106" s="23">
        <v>100005673</v>
      </c>
      <c r="F106" s="26">
        <v>540</v>
      </c>
      <c r="G106" s="98">
        <f>F106*(1-$G$3)</f>
        <v>540</v>
      </c>
      <c r="H106" s="117"/>
      <c r="I106" s="31">
        <f t="shared" si="7"/>
        <v>0</v>
      </c>
    </row>
    <row r="107" spans="1:9" ht="45" customHeight="1" thickBot="1" x14ac:dyDescent="0.3">
      <c r="A107" s="280"/>
      <c r="B107" s="280"/>
      <c r="C107" s="30">
        <v>160</v>
      </c>
      <c r="D107" s="23" t="s">
        <v>1177</v>
      </c>
      <c r="E107" s="23">
        <v>100011290</v>
      </c>
      <c r="F107" s="26">
        <v>2335</v>
      </c>
      <c r="G107" s="98">
        <f>F107*(1-$G$3)</f>
        <v>2335</v>
      </c>
      <c r="H107" s="117"/>
      <c r="I107" s="31">
        <f t="shared" si="7"/>
        <v>0</v>
      </c>
    </row>
    <row r="108" spans="1:9" ht="6" customHeight="1" thickBot="1" x14ac:dyDescent="0.3">
      <c r="A108" s="284"/>
      <c r="B108" s="284"/>
      <c r="C108" s="284"/>
      <c r="D108" s="284"/>
      <c r="E108" s="284"/>
      <c r="F108" s="284"/>
      <c r="G108" s="284"/>
      <c r="H108" s="284"/>
      <c r="I108" s="284"/>
    </row>
    <row r="109" spans="1:9" ht="30" customHeight="1" thickBot="1" x14ac:dyDescent="0.3">
      <c r="A109" s="280"/>
      <c r="B109" s="280" t="s">
        <v>596</v>
      </c>
      <c r="C109" s="30" t="s">
        <v>119</v>
      </c>
      <c r="D109" s="23" t="s">
        <v>1178</v>
      </c>
      <c r="E109" s="23">
        <v>100005674</v>
      </c>
      <c r="F109" s="26">
        <v>446</v>
      </c>
      <c r="G109" s="98">
        <f t="shared" ref="G109:G114" si="8">F109*(1-$G$3)</f>
        <v>446</v>
      </c>
      <c r="H109" s="117"/>
      <c r="I109" s="31">
        <f t="shared" si="7"/>
        <v>0</v>
      </c>
    </row>
    <row r="110" spans="1:9" ht="30" customHeight="1" thickBot="1" x14ac:dyDescent="0.3">
      <c r="A110" s="280"/>
      <c r="B110" s="280"/>
      <c r="C110" s="30" t="s">
        <v>120</v>
      </c>
      <c r="D110" s="23" t="s">
        <v>1179</v>
      </c>
      <c r="E110" s="23">
        <v>100005702</v>
      </c>
      <c r="F110" s="26">
        <v>446</v>
      </c>
      <c r="G110" s="98">
        <f t="shared" si="8"/>
        <v>446</v>
      </c>
      <c r="H110" s="117"/>
      <c r="I110" s="31">
        <f t="shared" si="7"/>
        <v>0</v>
      </c>
    </row>
    <row r="111" spans="1:9" ht="30" customHeight="1" thickBot="1" x14ac:dyDescent="0.3">
      <c r="A111" s="280"/>
      <c r="B111" s="280"/>
      <c r="C111" s="30" t="s">
        <v>598</v>
      </c>
      <c r="D111" s="23" t="s">
        <v>1180</v>
      </c>
      <c r="E111" s="23">
        <v>100005676</v>
      </c>
      <c r="F111" s="26">
        <v>1518</v>
      </c>
      <c r="G111" s="98">
        <f t="shared" si="8"/>
        <v>1518</v>
      </c>
      <c r="H111" s="117"/>
      <c r="I111" s="31">
        <f t="shared" si="7"/>
        <v>0</v>
      </c>
    </row>
    <row r="112" spans="1:9" ht="30" customHeight="1" thickBot="1" x14ac:dyDescent="0.3">
      <c r="A112" s="280"/>
      <c r="B112" s="280"/>
      <c r="C112" s="30" t="s">
        <v>597</v>
      </c>
      <c r="D112" s="23" t="s">
        <v>1181</v>
      </c>
      <c r="E112" s="23">
        <v>100005748</v>
      </c>
      <c r="F112" s="26">
        <v>1518</v>
      </c>
      <c r="G112" s="98">
        <f t="shared" si="8"/>
        <v>1518</v>
      </c>
      <c r="H112" s="117"/>
      <c r="I112" s="31">
        <f t="shared" si="7"/>
        <v>0</v>
      </c>
    </row>
    <row r="113" spans="1:9" ht="30" customHeight="1" thickBot="1" x14ac:dyDescent="0.3">
      <c r="A113" s="280"/>
      <c r="B113" s="280"/>
      <c r="C113" s="30" t="s">
        <v>599</v>
      </c>
      <c r="D113" s="23" t="s">
        <v>1182</v>
      </c>
      <c r="E113" s="23">
        <v>100005677</v>
      </c>
      <c r="F113" s="26">
        <v>1772</v>
      </c>
      <c r="G113" s="98">
        <f t="shared" si="8"/>
        <v>1772</v>
      </c>
      <c r="H113" s="117"/>
      <c r="I113" s="31">
        <f t="shared" si="7"/>
        <v>0</v>
      </c>
    </row>
    <row r="114" spans="1:9" ht="30" customHeight="1" thickBot="1" x14ac:dyDescent="0.3">
      <c r="A114" s="280"/>
      <c r="B114" s="280"/>
      <c r="C114" s="30" t="s">
        <v>600</v>
      </c>
      <c r="D114" s="23" t="s">
        <v>1183</v>
      </c>
      <c r="E114" s="23">
        <v>100006220</v>
      </c>
      <c r="F114" s="26">
        <v>1772</v>
      </c>
      <c r="G114" s="98">
        <f t="shared" si="8"/>
        <v>1772</v>
      </c>
      <c r="H114" s="117"/>
      <c r="I114" s="31">
        <f t="shared" si="7"/>
        <v>0</v>
      </c>
    </row>
    <row r="115" spans="1:9" ht="6" customHeight="1" thickBot="1" x14ac:dyDescent="0.3">
      <c r="A115" s="284"/>
      <c r="B115" s="284"/>
      <c r="C115" s="284"/>
      <c r="D115" s="284"/>
      <c r="E115" s="284"/>
      <c r="F115" s="284"/>
      <c r="G115" s="284"/>
      <c r="H115" s="284"/>
      <c r="I115" s="284"/>
    </row>
    <row r="116" spans="1:9" ht="30" customHeight="1" thickBot="1" x14ac:dyDescent="0.3">
      <c r="A116" s="280"/>
      <c r="B116" s="280" t="s">
        <v>604</v>
      </c>
      <c r="C116" s="30" t="s">
        <v>123</v>
      </c>
      <c r="D116" s="23" t="s">
        <v>1184</v>
      </c>
      <c r="E116" s="23">
        <v>100005672</v>
      </c>
      <c r="F116" s="26">
        <v>224</v>
      </c>
      <c r="G116" s="98">
        <f>F116*(1-$G$3)</f>
        <v>224</v>
      </c>
      <c r="H116" s="117"/>
      <c r="I116" s="31">
        <f t="shared" si="7"/>
        <v>0</v>
      </c>
    </row>
    <row r="117" spans="1:9" ht="30" customHeight="1" thickBot="1" x14ac:dyDescent="0.3">
      <c r="A117" s="280"/>
      <c r="B117" s="280"/>
      <c r="C117" s="30" t="s">
        <v>124</v>
      </c>
      <c r="D117" s="23" t="s">
        <v>1185</v>
      </c>
      <c r="E117" s="23">
        <v>100005707</v>
      </c>
      <c r="F117" s="26">
        <v>224</v>
      </c>
      <c r="G117" s="98">
        <f>F117*(1-$G$3)</f>
        <v>224</v>
      </c>
      <c r="H117" s="117"/>
      <c r="I117" s="31">
        <f t="shared" si="7"/>
        <v>0</v>
      </c>
    </row>
    <row r="118" spans="1:9" ht="30" customHeight="1" thickBot="1" x14ac:dyDescent="0.3">
      <c r="A118" s="280"/>
      <c r="B118" s="280"/>
      <c r="C118" s="30" t="s">
        <v>125</v>
      </c>
      <c r="D118" s="23" t="s">
        <v>1186</v>
      </c>
      <c r="E118" s="23">
        <v>100005679</v>
      </c>
      <c r="F118" s="26">
        <v>830</v>
      </c>
      <c r="G118" s="98">
        <f>F118*(1-$G$3)</f>
        <v>830</v>
      </c>
      <c r="H118" s="117"/>
      <c r="I118" s="31">
        <f t="shared" si="7"/>
        <v>0</v>
      </c>
    </row>
    <row r="119" spans="1:9" ht="30" customHeight="1" thickBot="1" x14ac:dyDescent="0.3">
      <c r="A119" s="280"/>
      <c r="B119" s="280"/>
      <c r="C119" s="30" t="s">
        <v>126</v>
      </c>
      <c r="D119" s="23" t="s">
        <v>1187</v>
      </c>
      <c r="E119" s="23">
        <v>100005751</v>
      </c>
      <c r="F119" s="26">
        <v>994</v>
      </c>
      <c r="G119" s="98">
        <f>F119*(1-$G$3)</f>
        <v>994</v>
      </c>
      <c r="H119" s="117"/>
      <c r="I119" s="31">
        <f t="shared" si="7"/>
        <v>0</v>
      </c>
    </row>
    <row r="120" spans="1:9" ht="6" customHeight="1" thickBot="1" x14ac:dyDescent="0.3">
      <c r="A120" s="284"/>
      <c r="B120" s="284"/>
      <c r="C120" s="284"/>
      <c r="D120" s="284"/>
      <c r="E120" s="284"/>
      <c r="F120" s="284"/>
      <c r="G120" s="284"/>
      <c r="H120" s="284"/>
      <c r="I120" s="284"/>
    </row>
    <row r="121" spans="1:9" ht="45" customHeight="1" thickBot="1" x14ac:dyDescent="0.3">
      <c r="A121" s="280"/>
      <c r="B121" s="280" t="s">
        <v>605</v>
      </c>
      <c r="C121" s="30" t="s">
        <v>127</v>
      </c>
      <c r="D121" s="23" t="s">
        <v>1188</v>
      </c>
      <c r="E121" s="23">
        <v>100007829</v>
      </c>
      <c r="F121" s="26">
        <v>1099</v>
      </c>
      <c r="G121" s="98">
        <f>F121*(1-$G$3)</f>
        <v>1099</v>
      </c>
      <c r="H121" s="117"/>
      <c r="I121" s="31">
        <f t="shared" si="7"/>
        <v>0</v>
      </c>
    </row>
    <row r="122" spans="1:9" ht="45" customHeight="1" thickBot="1" x14ac:dyDescent="0.3">
      <c r="A122" s="280"/>
      <c r="B122" s="280"/>
      <c r="C122" s="30" t="s">
        <v>128</v>
      </c>
      <c r="D122" s="23" t="s">
        <v>1189</v>
      </c>
      <c r="E122" s="23">
        <v>100007828</v>
      </c>
      <c r="F122" s="26">
        <v>1099</v>
      </c>
      <c r="G122" s="98">
        <f>F122*(1-$G$3)</f>
        <v>1099</v>
      </c>
      <c r="H122" s="117"/>
      <c r="I122" s="31">
        <f t="shared" si="7"/>
        <v>0</v>
      </c>
    </row>
    <row r="123" spans="1:9" ht="6" customHeight="1" thickBot="1" x14ac:dyDescent="0.3">
      <c r="A123" s="284"/>
      <c r="B123" s="284"/>
      <c r="C123" s="284"/>
      <c r="D123" s="284"/>
      <c r="E123" s="284"/>
      <c r="F123" s="284"/>
      <c r="G123" s="284"/>
      <c r="H123" s="284"/>
      <c r="I123" s="284"/>
    </row>
    <row r="124" spans="1:9" ht="45" customHeight="1" thickBot="1" x14ac:dyDescent="0.3">
      <c r="A124" s="280"/>
      <c r="B124" s="305" t="s">
        <v>606</v>
      </c>
      <c r="C124" s="30">
        <v>110</v>
      </c>
      <c r="D124" s="23" t="s">
        <v>1190</v>
      </c>
      <c r="E124" s="23">
        <v>100006830</v>
      </c>
      <c r="F124" s="26">
        <v>224</v>
      </c>
      <c r="G124" s="98">
        <f>F124*(1-$G$3)</f>
        <v>224</v>
      </c>
      <c r="H124" s="117"/>
      <c r="I124" s="31">
        <f t="shared" si="7"/>
        <v>0</v>
      </c>
    </row>
    <row r="125" spans="1:9" ht="45" customHeight="1" thickBot="1" x14ac:dyDescent="0.3">
      <c r="A125" s="280"/>
      <c r="B125" s="305"/>
      <c r="C125" s="30">
        <v>160</v>
      </c>
      <c r="D125" s="23" t="s">
        <v>1191</v>
      </c>
      <c r="E125" s="23">
        <v>100005683</v>
      </c>
      <c r="F125" s="26">
        <v>646</v>
      </c>
      <c r="G125" s="98">
        <f>F125*(1-$G$3)</f>
        <v>646</v>
      </c>
      <c r="H125" s="117"/>
      <c r="I125" s="31">
        <f t="shared" si="7"/>
        <v>0</v>
      </c>
    </row>
    <row r="126" spans="1:9" ht="6" customHeight="1" thickBot="1" x14ac:dyDescent="0.3">
      <c r="A126" s="284"/>
      <c r="B126" s="284"/>
      <c r="C126" s="284"/>
      <c r="D126" s="284"/>
      <c r="E126" s="284"/>
      <c r="F126" s="284"/>
      <c r="G126" s="284"/>
      <c r="H126" s="284"/>
      <c r="I126" s="284"/>
    </row>
    <row r="127" spans="1:9" ht="90" customHeight="1" thickBot="1" x14ac:dyDescent="0.3">
      <c r="A127" s="22"/>
      <c r="B127" s="22" t="s">
        <v>608</v>
      </c>
      <c r="C127" s="30" t="s">
        <v>85</v>
      </c>
      <c r="D127" s="23" t="s">
        <v>1192</v>
      </c>
      <c r="E127" s="23">
        <v>100005675</v>
      </c>
      <c r="F127" s="26">
        <v>652</v>
      </c>
      <c r="G127" s="98">
        <f>F127*(1-$G$3)</f>
        <v>652</v>
      </c>
      <c r="H127" s="117"/>
      <c r="I127" s="31">
        <f t="shared" si="7"/>
        <v>0</v>
      </c>
    </row>
    <row r="128" spans="1:9" ht="6" customHeight="1" thickBot="1" x14ac:dyDescent="0.3">
      <c r="A128" s="284"/>
      <c r="B128" s="284"/>
      <c r="C128" s="284"/>
      <c r="D128" s="284"/>
      <c r="E128" s="284"/>
      <c r="F128" s="284"/>
      <c r="G128" s="284"/>
      <c r="H128" s="284"/>
      <c r="I128" s="284"/>
    </row>
    <row r="129" spans="1:9" ht="90" customHeight="1" thickBot="1" x14ac:dyDescent="0.3">
      <c r="A129" s="22"/>
      <c r="B129" s="22" t="s">
        <v>607</v>
      </c>
      <c r="C129" s="30">
        <v>160</v>
      </c>
      <c r="D129" s="23" t="s">
        <v>1193</v>
      </c>
      <c r="E129" s="23">
        <v>100011340</v>
      </c>
      <c r="F129" s="26">
        <v>646</v>
      </c>
      <c r="G129" s="98">
        <f>F129*(1-$G$3)</f>
        <v>646</v>
      </c>
      <c r="H129" s="117"/>
      <c r="I129" s="31">
        <f t="shared" si="7"/>
        <v>0</v>
      </c>
    </row>
    <row r="130" spans="1:9" s="81" customFormat="1" ht="22.95" customHeight="1" thickBot="1" x14ac:dyDescent="0.3">
      <c r="A130" s="79"/>
      <c r="B130" s="79"/>
      <c r="C130" s="79"/>
      <c r="D130" s="79"/>
      <c r="E130" s="79"/>
      <c r="F130" s="131"/>
      <c r="G130" s="104"/>
      <c r="H130" s="79"/>
      <c r="I130" s="174"/>
    </row>
    <row r="131" spans="1:9" s="81" customFormat="1" ht="33" customHeight="1" thickBot="1" x14ac:dyDescent="0.3">
      <c r="A131" s="298" t="s">
        <v>1689</v>
      </c>
      <c r="B131" s="298"/>
      <c r="C131" s="82"/>
      <c r="D131" s="83"/>
      <c r="E131" s="83"/>
      <c r="F131" s="132"/>
      <c r="G131" s="298" t="s">
        <v>21</v>
      </c>
      <c r="H131" s="298"/>
      <c r="I131" s="298"/>
    </row>
    <row r="132" spans="1:9" s="81" customFormat="1" ht="30.45" customHeight="1" thickBot="1" x14ac:dyDescent="0.3">
      <c r="A132" s="298"/>
      <c r="B132" s="298"/>
      <c r="C132" s="82"/>
      <c r="D132" s="83"/>
      <c r="E132" s="83"/>
      <c r="F132" s="132"/>
      <c r="G132" s="298"/>
      <c r="H132" s="298"/>
      <c r="I132" s="298"/>
    </row>
  </sheetData>
  <sheetProtection algorithmName="SHA-512" hashValue="8jaYSjs9WJhgvOYmn9uF+Xz3AUFTykelu8E010/GEycQLYl2n6dyv3fkPpNWChijUJlDsFqbQDaKUlsJTocDtg==" saltValue="mgp/0D74STjx2ae0FlnuqA==" spinCount="100000" sheet="1" objects="1" scenarios="1"/>
  <mergeCells count="64">
    <mergeCell ref="A1:I2"/>
    <mergeCell ref="A131:B132"/>
    <mergeCell ref="G131:I132"/>
    <mergeCell ref="A124:A125"/>
    <mergeCell ref="B124:B125"/>
    <mergeCell ref="B109:B114"/>
    <mergeCell ref="A116:A119"/>
    <mergeCell ref="B116:B119"/>
    <mergeCell ref="A121:A122"/>
    <mergeCell ref="B121:B122"/>
    <mergeCell ref="A109:A114"/>
    <mergeCell ref="A128:I128"/>
    <mergeCell ref="A102:I102"/>
    <mergeCell ref="A105:I105"/>
    <mergeCell ref="B71:B73"/>
    <mergeCell ref="B60:B65"/>
    <mergeCell ref="A85:A87"/>
    <mergeCell ref="A42:A49"/>
    <mergeCell ref="A67:A69"/>
    <mergeCell ref="B42:B49"/>
    <mergeCell ref="A59:I59"/>
    <mergeCell ref="A66:I66"/>
    <mergeCell ref="A70:I70"/>
    <mergeCell ref="A74:I74"/>
    <mergeCell ref="A51:A58"/>
    <mergeCell ref="A60:A65"/>
    <mergeCell ref="A71:A73"/>
    <mergeCell ref="A103:A104"/>
    <mergeCell ref="B103:B104"/>
    <mergeCell ref="A106:A107"/>
    <mergeCell ref="B106:B107"/>
    <mergeCell ref="B75:B76"/>
    <mergeCell ref="A78:A81"/>
    <mergeCell ref="A75:A76"/>
    <mergeCell ref="B85:B87"/>
    <mergeCell ref="B78:B81"/>
    <mergeCell ref="A77:I77"/>
    <mergeCell ref="A82:I82"/>
    <mergeCell ref="A84:I84"/>
    <mergeCell ref="A88:I88"/>
    <mergeCell ref="A92:I92"/>
    <mergeCell ref="A93:A101"/>
    <mergeCell ref="B93:B101"/>
    <mergeCell ref="B39:B40"/>
    <mergeCell ref="B36:B37"/>
    <mergeCell ref="B51:B58"/>
    <mergeCell ref="B67:B69"/>
    <mergeCell ref="A6:I6"/>
    <mergeCell ref="A31:I31"/>
    <mergeCell ref="A35:I35"/>
    <mergeCell ref="A38:I38"/>
    <mergeCell ref="A41:I41"/>
    <mergeCell ref="B7:B30"/>
    <mergeCell ref="A7:A30"/>
    <mergeCell ref="B32:B34"/>
    <mergeCell ref="A32:A34"/>
    <mergeCell ref="A36:A37"/>
    <mergeCell ref="A39:A40"/>
    <mergeCell ref="A50:I50"/>
    <mergeCell ref="A108:I108"/>
    <mergeCell ref="A115:I115"/>
    <mergeCell ref="A120:I120"/>
    <mergeCell ref="A123:I123"/>
    <mergeCell ref="A126:I12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I123"/>
  <sheetViews>
    <sheetView zoomScale="60" zoomScaleNormal="60" workbookViewId="0">
      <pane ySplit="7" topLeftCell="A89" activePane="bottomLeft" state="frozen"/>
      <selection pane="bottomLeft" activeCell="F101" sqref="F101"/>
    </sheetView>
  </sheetViews>
  <sheetFormatPr defaultColWidth="0" defaultRowHeight="18" zeroHeight="1" x14ac:dyDescent="0.25"/>
  <cols>
    <col min="1" max="1" width="30.6640625" style="54" customWidth="1"/>
    <col min="2" max="2" width="33.44140625" style="54" customWidth="1"/>
    <col min="3" max="3" width="15.33203125" style="54" bestFit="1" customWidth="1"/>
    <col min="4" max="4" width="20.33203125" style="54" customWidth="1"/>
    <col min="5" max="5" width="15.33203125" style="54" hidden="1" customWidth="1"/>
    <col min="6" max="6" width="18.109375" style="155" customWidth="1"/>
    <col min="7" max="7" width="17" style="154" customWidth="1"/>
    <col min="8" max="8" width="17" style="54" customWidth="1"/>
    <col min="9" max="9" width="19.44140625" style="54" customWidth="1"/>
    <col min="10" max="16384" width="9" style="54" hidden="1"/>
  </cols>
  <sheetData>
    <row r="1" spans="1:9" ht="69.45" customHeight="1" x14ac:dyDescent="0.25">
      <c r="A1" s="292"/>
      <c r="B1" s="293"/>
      <c r="C1" s="293"/>
      <c r="D1" s="293"/>
      <c r="E1" s="293"/>
      <c r="F1" s="293"/>
      <c r="G1" s="293"/>
      <c r="H1" s="293"/>
      <c r="I1" s="294"/>
    </row>
    <row r="2" spans="1:9" ht="43.95" customHeight="1" thickBot="1" x14ac:dyDescent="0.3">
      <c r="A2" s="307"/>
      <c r="B2" s="308"/>
      <c r="C2" s="308"/>
      <c r="D2" s="308"/>
      <c r="E2" s="308"/>
      <c r="F2" s="308"/>
      <c r="G2" s="308"/>
      <c r="H2" s="308"/>
      <c r="I2" s="309"/>
    </row>
    <row r="3" spans="1:9" ht="25.2" customHeight="1" thickBot="1" x14ac:dyDescent="0.3">
      <c r="A3" s="71"/>
      <c r="B3" s="71"/>
      <c r="C3" s="71"/>
      <c r="D3" s="71"/>
      <c r="E3" s="71"/>
      <c r="F3" s="201"/>
      <c r="G3" s="116">
        <v>0</v>
      </c>
      <c r="H3" s="71"/>
      <c r="I3" s="71"/>
    </row>
    <row r="4" spans="1:9" ht="15" customHeight="1" thickBot="1" x14ac:dyDescent="0.3">
      <c r="A4" s="71"/>
      <c r="B4" s="71"/>
      <c r="C4" s="71"/>
      <c r="D4" s="71"/>
      <c r="E4" s="71"/>
      <c r="F4" s="209"/>
      <c r="G4" s="210"/>
      <c r="H4" s="71"/>
      <c r="I4" s="71"/>
    </row>
    <row r="5" spans="1:9" ht="25.2" customHeight="1" thickBot="1" x14ac:dyDescent="0.3">
      <c r="A5" s="60"/>
      <c r="B5" s="60"/>
      <c r="C5" s="256" t="s">
        <v>1704</v>
      </c>
      <c r="D5" s="190">
        <f>SUM(I9:I13,I15:I17,I19:I22,I24:I28,I30:I34,I36:I38,I40:I49,I51:I58,I60:I62,I64,I66:I69,I71:I72,I74:I78,I80:I83,I85:I88,I90:I93,I95:I96,I98:I101,I103:I107,I109:I112,I114:I115)</f>
        <v>0</v>
      </c>
      <c r="E5" s="60"/>
      <c r="F5" s="211"/>
      <c r="G5" s="139">
        <v>100</v>
      </c>
      <c r="H5" s="60"/>
      <c r="I5" s="60"/>
    </row>
    <row r="6" spans="1:9" ht="15" customHeight="1" thickBot="1" x14ac:dyDescent="0.3">
      <c r="A6" s="60"/>
      <c r="B6" s="60"/>
      <c r="C6" s="60"/>
      <c r="D6" s="60"/>
      <c r="E6" s="60"/>
      <c r="F6" s="212"/>
      <c r="G6" s="213"/>
      <c r="H6" s="60"/>
      <c r="I6" s="60"/>
    </row>
    <row r="7" spans="1:9" s="146" customFormat="1" ht="80.7" customHeight="1" thickBot="1" x14ac:dyDescent="0.3">
      <c r="A7" s="28" t="s">
        <v>0</v>
      </c>
      <c r="B7" s="28" t="s">
        <v>1</v>
      </c>
      <c r="C7" s="28" t="s">
        <v>72</v>
      </c>
      <c r="D7" s="28" t="s">
        <v>3</v>
      </c>
      <c r="E7" s="28" t="s">
        <v>247</v>
      </c>
      <c r="F7" s="89" t="s">
        <v>181</v>
      </c>
      <c r="G7" s="89" t="s">
        <v>195</v>
      </c>
      <c r="H7" s="28" t="s">
        <v>182</v>
      </c>
      <c r="I7" s="28" t="s">
        <v>183</v>
      </c>
    </row>
    <row r="8" spans="1:9" ht="6" customHeight="1" thickBot="1" x14ac:dyDescent="0.3">
      <c r="A8" s="284"/>
      <c r="B8" s="284"/>
      <c r="C8" s="284"/>
      <c r="D8" s="284"/>
      <c r="E8" s="284"/>
      <c r="F8" s="284"/>
      <c r="G8" s="284"/>
      <c r="H8" s="284"/>
      <c r="I8" s="284"/>
    </row>
    <row r="9" spans="1:9" ht="30" customHeight="1" thickBot="1" x14ac:dyDescent="0.3">
      <c r="A9" s="280"/>
      <c r="B9" s="280" t="s">
        <v>139</v>
      </c>
      <c r="C9" s="22" t="s">
        <v>140</v>
      </c>
      <c r="D9" s="22" t="s">
        <v>686</v>
      </c>
      <c r="E9" s="22">
        <v>100028951</v>
      </c>
      <c r="F9" s="150">
        <v>80.790000000000006</v>
      </c>
      <c r="G9" s="98">
        <f>F9*(1-$G$3)*$G$5</f>
        <v>8079.0000000000009</v>
      </c>
      <c r="H9" s="186"/>
      <c r="I9" s="27">
        <f>G9*H9</f>
        <v>0</v>
      </c>
    </row>
    <row r="10" spans="1:9" ht="30" customHeight="1" thickBot="1" x14ac:dyDescent="0.3">
      <c r="A10" s="280"/>
      <c r="B10" s="280"/>
      <c r="C10" s="25" t="s">
        <v>141</v>
      </c>
      <c r="D10" s="25" t="s">
        <v>687</v>
      </c>
      <c r="E10" s="25">
        <v>100028952</v>
      </c>
      <c r="F10" s="150">
        <v>141.79</v>
      </c>
      <c r="G10" s="98">
        <f>F10*(1-$G$3)*$G$5</f>
        <v>14179</v>
      </c>
      <c r="H10" s="186"/>
      <c r="I10" s="27">
        <f t="shared" ref="I10:I87" si="0">G10*H10</f>
        <v>0</v>
      </c>
    </row>
    <row r="11" spans="1:9" ht="30" customHeight="1" thickBot="1" x14ac:dyDescent="0.3">
      <c r="A11" s="280"/>
      <c r="B11" s="280"/>
      <c r="C11" s="22" t="s">
        <v>142</v>
      </c>
      <c r="D11" s="22" t="s">
        <v>688</v>
      </c>
      <c r="E11" s="25">
        <v>100028953</v>
      </c>
      <c r="F11" s="150">
        <v>240.79</v>
      </c>
      <c r="G11" s="98">
        <f>F11*(1-$G$3)*$G$5</f>
        <v>24079</v>
      </c>
      <c r="H11" s="186"/>
      <c r="I11" s="27">
        <f t="shared" si="0"/>
        <v>0</v>
      </c>
    </row>
    <row r="12" spans="1:9" ht="30" customHeight="1" thickBot="1" x14ac:dyDescent="0.3">
      <c r="A12" s="280"/>
      <c r="B12" s="280"/>
      <c r="C12" s="25" t="s">
        <v>143</v>
      </c>
      <c r="D12" s="25" t="s">
        <v>689</v>
      </c>
      <c r="E12" s="25">
        <v>100029922</v>
      </c>
      <c r="F12" s="150">
        <v>445.81</v>
      </c>
      <c r="G12" s="98">
        <f>F12*(1-$G$3)*$G$5</f>
        <v>44581</v>
      </c>
      <c r="H12" s="186"/>
      <c r="I12" s="27">
        <f t="shared" si="0"/>
        <v>0</v>
      </c>
    </row>
    <row r="13" spans="1:9" ht="30" customHeight="1" thickBot="1" x14ac:dyDescent="0.3">
      <c r="A13" s="280"/>
      <c r="B13" s="280"/>
      <c r="C13" s="25" t="s">
        <v>1218</v>
      </c>
      <c r="D13" s="25" t="s">
        <v>1219</v>
      </c>
      <c r="E13" s="25">
        <v>100034463</v>
      </c>
      <c r="F13" s="150">
        <v>648.02</v>
      </c>
      <c r="G13" s="98">
        <f>F13*(1-$G$3)*$G$5</f>
        <v>64802</v>
      </c>
      <c r="H13" s="186"/>
      <c r="I13" s="27">
        <f t="shared" si="0"/>
        <v>0</v>
      </c>
    </row>
    <row r="14" spans="1:9" ht="6" customHeight="1" thickBot="1" x14ac:dyDescent="0.3">
      <c r="A14" s="284"/>
      <c r="B14" s="284"/>
      <c r="C14" s="284"/>
      <c r="D14" s="284"/>
      <c r="E14" s="284"/>
      <c r="F14" s="284"/>
      <c r="G14" s="284"/>
      <c r="H14" s="284"/>
      <c r="I14" s="284"/>
    </row>
    <row r="15" spans="1:9" ht="30" customHeight="1" thickBot="1" x14ac:dyDescent="0.3">
      <c r="A15" s="280"/>
      <c r="B15" s="280" t="s">
        <v>144</v>
      </c>
      <c r="C15" s="30">
        <v>50</v>
      </c>
      <c r="D15" s="30" t="s">
        <v>690</v>
      </c>
      <c r="E15" s="30">
        <v>100029794</v>
      </c>
      <c r="F15" s="150">
        <v>6.27</v>
      </c>
      <c r="G15" s="98">
        <f>F15*(1-$G$3)*$G$5</f>
        <v>627</v>
      </c>
      <c r="H15" s="186"/>
      <c r="I15" s="27">
        <f t="shared" si="0"/>
        <v>0</v>
      </c>
    </row>
    <row r="16" spans="1:9" ht="30" customHeight="1" thickBot="1" x14ac:dyDescent="0.3">
      <c r="A16" s="280"/>
      <c r="B16" s="280"/>
      <c r="C16" s="62">
        <v>100</v>
      </c>
      <c r="D16" s="62" t="s">
        <v>692</v>
      </c>
      <c r="E16" s="62">
        <v>100029656</v>
      </c>
      <c r="F16" s="150">
        <v>15.82</v>
      </c>
      <c r="G16" s="98">
        <f>F16*(1-$G$3)*$G$5</f>
        <v>1582</v>
      </c>
      <c r="H16" s="186"/>
      <c r="I16" s="27">
        <f t="shared" si="0"/>
        <v>0</v>
      </c>
    </row>
    <row r="17" spans="1:9" ht="30" customHeight="1" thickBot="1" x14ac:dyDescent="0.3">
      <c r="A17" s="280"/>
      <c r="B17" s="280"/>
      <c r="C17" s="30">
        <v>150</v>
      </c>
      <c r="D17" s="30" t="s">
        <v>691</v>
      </c>
      <c r="E17" s="30">
        <v>100029793</v>
      </c>
      <c r="F17" s="150">
        <v>39.49</v>
      </c>
      <c r="G17" s="98">
        <f>F17*(1-$G$3)*$G$5</f>
        <v>3949</v>
      </c>
      <c r="H17" s="186"/>
      <c r="I17" s="27">
        <f t="shared" si="0"/>
        <v>0</v>
      </c>
    </row>
    <row r="18" spans="1:9" ht="6" customHeight="1" thickBot="1" x14ac:dyDescent="0.3">
      <c r="A18" s="284"/>
      <c r="B18" s="284"/>
      <c r="C18" s="284"/>
      <c r="D18" s="284"/>
      <c r="E18" s="284"/>
      <c r="F18" s="284"/>
      <c r="G18" s="284"/>
      <c r="H18" s="284"/>
      <c r="I18" s="284"/>
    </row>
    <row r="19" spans="1:9" ht="30" customHeight="1" thickBot="1" x14ac:dyDescent="0.3">
      <c r="A19" s="280"/>
      <c r="B19" s="280" t="s">
        <v>145</v>
      </c>
      <c r="C19" s="62">
        <v>50</v>
      </c>
      <c r="D19" s="62" t="s">
        <v>693</v>
      </c>
      <c r="E19" s="62">
        <v>100029795</v>
      </c>
      <c r="F19" s="150">
        <v>9.31</v>
      </c>
      <c r="G19" s="98">
        <f>F19*(1-$G$3)*$G$5</f>
        <v>931</v>
      </c>
      <c r="H19" s="186"/>
      <c r="I19" s="27">
        <f t="shared" si="0"/>
        <v>0</v>
      </c>
    </row>
    <row r="20" spans="1:9" ht="30" customHeight="1" thickBot="1" x14ac:dyDescent="0.3">
      <c r="A20" s="280"/>
      <c r="B20" s="280"/>
      <c r="C20" s="30">
        <v>100</v>
      </c>
      <c r="D20" s="30" t="s">
        <v>694</v>
      </c>
      <c r="E20" s="30">
        <v>100029657</v>
      </c>
      <c r="F20" s="150">
        <v>19.13</v>
      </c>
      <c r="G20" s="98">
        <f>F20*(1-$G$3)*$G$5</f>
        <v>1913</v>
      </c>
      <c r="H20" s="186"/>
      <c r="I20" s="27">
        <f t="shared" si="0"/>
        <v>0</v>
      </c>
    </row>
    <row r="21" spans="1:9" ht="30" customHeight="1" thickBot="1" x14ac:dyDescent="0.3">
      <c r="A21" s="280"/>
      <c r="B21" s="280"/>
      <c r="C21" s="62">
        <v>150</v>
      </c>
      <c r="D21" s="62" t="s">
        <v>695</v>
      </c>
      <c r="E21" s="62">
        <v>100029796</v>
      </c>
      <c r="F21" s="150">
        <v>43.54</v>
      </c>
      <c r="G21" s="98">
        <f>F21*(1-$G$3)*$G$5</f>
        <v>4354</v>
      </c>
      <c r="H21" s="186"/>
      <c r="I21" s="27">
        <f t="shared" si="0"/>
        <v>0</v>
      </c>
    </row>
    <row r="22" spans="1:9" ht="30" customHeight="1" thickBot="1" x14ac:dyDescent="0.3">
      <c r="A22" s="280"/>
      <c r="B22" s="280"/>
      <c r="C22" s="30">
        <v>200</v>
      </c>
      <c r="D22" s="30" t="s">
        <v>696</v>
      </c>
      <c r="E22" s="30">
        <v>100029797</v>
      </c>
      <c r="F22" s="150">
        <v>86.39</v>
      </c>
      <c r="G22" s="98">
        <f>F22*(1-$G$3)*$G$5</f>
        <v>8639</v>
      </c>
      <c r="H22" s="186"/>
      <c r="I22" s="27">
        <f t="shared" si="0"/>
        <v>0</v>
      </c>
    </row>
    <row r="23" spans="1:9" ht="6" customHeight="1" thickBot="1" x14ac:dyDescent="0.3">
      <c r="A23" s="284"/>
      <c r="B23" s="284"/>
      <c r="C23" s="284"/>
      <c r="D23" s="284"/>
      <c r="E23" s="284"/>
      <c r="F23" s="284"/>
      <c r="G23" s="284"/>
      <c r="H23" s="284"/>
      <c r="I23" s="284"/>
    </row>
    <row r="24" spans="1:9" ht="30" customHeight="1" thickBot="1" x14ac:dyDescent="0.3">
      <c r="A24" s="280"/>
      <c r="B24" s="280" t="s">
        <v>146</v>
      </c>
      <c r="C24" s="62">
        <v>50</v>
      </c>
      <c r="D24" s="62" t="s">
        <v>697</v>
      </c>
      <c r="E24" s="62">
        <v>100028959</v>
      </c>
      <c r="F24" s="150">
        <v>6.46</v>
      </c>
      <c r="G24" s="98">
        <f>F24*(1-$G$3)*$G$5</f>
        <v>646</v>
      </c>
      <c r="H24" s="186"/>
      <c r="I24" s="27">
        <f t="shared" si="0"/>
        <v>0</v>
      </c>
    </row>
    <row r="25" spans="1:9" ht="30" customHeight="1" thickBot="1" x14ac:dyDescent="0.3">
      <c r="A25" s="280"/>
      <c r="B25" s="280"/>
      <c r="C25" s="30">
        <v>100</v>
      </c>
      <c r="D25" s="30" t="s">
        <v>698</v>
      </c>
      <c r="E25" s="30">
        <v>100028957</v>
      </c>
      <c r="F25" s="150">
        <v>15.67</v>
      </c>
      <c r="G25" s="98">
        <f>F25*(1-$G$3)*$G$5</f>
        <v>1567</v>
      </c>
      <c r="H25" s="186"/>
      <c r="I25" s="27">
        <f t="shared" si="0"/>
        <v>0</v>
      </c>
    </row>
    <row r="26" spans="1:9" ht="30" customHeight="1" thickBot="1" x14ac:dyDescent="0.3">
      <c r="A26" s="280"/>
      <c r="B26" s="280"/>
      <c r="C26" s="62">
        <v>150</v>
      </c>
      <c r="D26" s="62" t="s">
        <v>699</v>
      </c>
      <c r="E26" s="62">
        <v>100028958</v>
      </c>
      <c r="F26" s="150">
        <v>37.92</v>
      </c>
      <c r="G26" s="98">
        <f>F26*(1-$G$3)*$G$5</f>
        <v>3792</v>
      </c>
      <c r="H26" s="186"/>
      <c r="I26" s="27">
        <f t="shared" si="0"/>
        <v>0</v>
      </c>
    </row>
    <row r="27" spans="1:9" ht="30" customHeight="1" thickBot="1" x14ac:dyDescent="0.3">
      <c r="A27" s="280"/>
      <c r="B27" s="280"/>
      <c r="C27" s="30">
        <v>200</v>
      </c>
      <c r="D27" s="30" t="s">
        <v>700</v>
      </c>
      <c r="E27" s="30">
        <v>100029798</v>
      </c>
      <c r="F27" s="150">
        <v>92.99</v>
      </c>
      <c r="G27" s="98">
        <f>F27*(1-$G$3)*$G$5</f>
        <v>9299</v>
      </c>
      <c r="H27" s="186"/>
      <c r="I27" s="27">
        <f t="shared" si="0"/>
        <v>0</v>
      </c>
    </row>
    <row r="28" spans="1:9" ht="30" customHeight="1" thickBot="1" x14ac:dyDescent="0.3">
      <c r="A28" s="280"/>
      <c r="B28" s="280"/>
      <c r="C28" s="30">
        <v>250</v>
      </c>
      <c r="D28" s="30" t="s">
        <v>1220</v>
      </c>
      <c r="E28" s="30">
        <v>100034464</v>
      </c>
      <c r="F28" s="150">
        <v>204.99</v>
      </c>
      <c r="G28" s="98">
        <f>F28*(1-$G$3)*$G$5</f>
        <v>20499</v>
      </c>
      <c r="H28" s="186"/>
      <c r="I28" s="27">
        <f t="shared" si="0"/>
        <v>0</v>
      </c>
    </row>
    <row r="29" spans="1:9" ht="6" customHeight="1" thickBot="1" x14ac:dyDescent="0.3">
      <c r="A29" s="284"/>
      <c r="B29" s="284"/>
      <c r="C29" s="284"/>
      <c r="D29" s="284"/>
      <c r="E29" s="284"/>
      <c r="F29" s="284"/>
      <c r="G29" s="284"/>
      <c r="H29" s="284"/>
      <c r="I29" s="284"/>
    </row>
    <row r="30" spans="1:9" ht="30" customHeight="1" thickBot="1" x14ac:dyDescent="0.3">
      <c r="A30" s="280"/>
      <c r="B30" s="280" t="s">
        <v>147</v>
      </c>
      <c r="C30" s="62">
        <v>50</v>
      </c>
      <c r="D30" s="62" t="s">
        <v>701</v>
      </c>
      <c r="E30" s="30">
        <v>100029799</v>
      </c>
      <c r="F30" s="150">
        <v>9.57</v>
      </c>
      <c r="G30" s="98">
        <f>F30*(1-$G$3)*$G$5</f>
        <v>957</v>
      </c>
      <c r="H30" s="186"/>
      <c r="I30" s="27">
        <f t="shared" si="0"/>
        <v>0</v>
      </c>
    </row>
    <row r="31" spans="1:9" ht="30" customHeight="1" thickBot="1" x14ac:dyDescent="0.3">
      <c r="A31" s="280"/>
      <c r="B31" s="280"/>
      <c r="C31" s="30">
        <v>100</v>
      </c>
      <c r="D31" s="30" t="s">
        <v>702</v>
      </c>
      <c r="E31" s="30">
        <v>100029800</v>
      </c>
      <c r="F31" s="150">
        <v>20.61</v>
      </c>
      <c r="G31" s="98">
        <f>F31*(1-$G$3)*$G$5</f>
        <v>2061</v>
      </c>
      <c r="H31" s="186"/>
      <c r="I31" s="27">
        <f t="shared" si="0"/>
        <v>0</v>
      </c>
    </row>
    <row r="32" spans="1:9" ht="30" customHeight="1" thickBot="1" x14ac:dyDescent="0.3">
      <c r="A32" s="280"/>
      <c r="B32" s="280"/>
      <c r="C32" s="62">
        <v>150</v>
      </c>
      <c r="D32" s="62" t="s">
        <v>703</v>
      </c>
      <c r="E32" s="30">
        <v>100029802</v>
      </c>
      <c r="F32" s="150">
        <v>56.72</v>
      </c>
      <c r="G32" s="98">
        <f>F32*(1-$G$3)*$G$5</f>
        <v>5672</v>
      </c>
      <c r="H32" s="186"/>
      <c r="I32" s="27">
        <f t="shared" si="0"/>
        <v>0</v>
      </c>
    </row>
    <row r="33" spans="1:9" ht="30" customHeight="1" thickBot="1" x14ac:dyDescent="0.3">
      <c r="A33" s="280"/>
      <c r="B33" s="280"/>
      <c r="C33" s="30">
        <v>200</v>
      </c>
      <c r="D33" s="30" t="s">
        <v>704</v>
      </c>
      <c r="E33" s="30">
        <v>100029803</v>
      </c>
      <c r="F33" s="150">
        <v>119.37</v>
      </c>
      <c r="G33" s="98">
        <f>F33*(1-$G$3)*$G$5</f>
        <v>11937</v>
      </c>
      <c r="H33" s="186"/>
      <c r="I33" s="27">
        <f t="shared" si="0"/>
        <v>0</v>
      </c>
    </row>
    <row r="34" spans="1:9" ht="30" customHeight="1" thickBot="1" x14ac:dyDescent="0.3">
      <c r="A34" s="280"/>
      <c r="B34" s="280"/>
      <c r="C34" s="30">
        <v>250</v>
      </c>
      <c r="D34" s="30" t="s">
        <v>1221</v>
      </c>
      <c r="E34" s="30">
        <v>100034465</v>
      </c>
      <c r="F34" s="150">
        <v>257.95999999999998</v>
      </c>
      <c r="G34" s="98">
        <f>F34*(1-$G$3)*$G$5</f>
        <v>25795.999999999996</v>
      </c>
      <c r="H34" s="186"/>
      <c r="I34" s="27">
        <f t="shared" si="0"/>
        <v>0</v>
      </c>
    </row>
    <row r="35" spans="1:9" ht="6" customHeight="1" thickBot="1" x14ac:dyDescent="0.3">
      <c r="A35" s="284"/>
      <c r="B35" s="284"/>
      <c r="C35" s="284"/>
      <c r="D35" s="284"/>
      <c r="E35" s="284"/>
      <c r="F35" s="284"/>
      <c r="G35" s="284"/>
      <c r="H35" s="284"/>
      <c r="I35" s="284"/>
    </row>
    <row r="36" spans="1:9" ht="30" customHeight="1" thickBot="1" x14ac:dyDescent="0.3">
      <c r="A36" s="280"/>
      <c r="B36" s="280" t="s">
        <v>148</v>
      </c>
      <c r="C36" s="30">
        <v>50</v>
      </c>
      <c r="D36" s="30" t="s">
        <v>660</v>
      </c>
      <c r="E36" s="30">
        <v>100030037</v>
      </c>
      <c r="F36" s="150">
        <v>18.3</v>
      </c>
      <c r="G36" s="98">
        <f>F36*(1-$G$3)*$G$5</f>
        <v>1830</v>
      </c>
      <c r="H36" s="186"/>
      <c r="I36" s="27">
        <f t="shared" si="0"/>
        <v>0</v>
      </c>
    </row>
    <row r="37" spans="1:9" ht="30" customHeight="1" thickBot="1" x14ac:dyDescent="0.3">
      <c r="A37" s="280"/>
      <c r="B37" s="280"/>
      <c r="C37" s="30">
        <v>100</v>
      </c>
      <c r="D37" s="30" t="s">
        <v>705</v>
      </c>
      <c r="E37" s="30">
        <v>100030036</v>
      </c>
      <c r="F37" s="150">
        <v>50.12</v>
      </c>
      <c r="G37" s="98">
        <f>F37*(1-$G$3)*$G$5</f>
        <v>5012</v>
      </c>
      <c r="H37" s="186"/>
      <c r="I37" s="27">
        <f t="shared" si="0"/>
        <v>0</v>
      </c>
    </row>
    <row r="38" spans="1:9" ht="30" customHeight="1" thickBot="1" x14ac:dyDescent="0.3">
      <c r="A38" s="280"/>
      <c r="B38" s="280"/>
      <c r="C38" s="30">
        <v>150</v>
      </c>
      <c r="D38" s="30" t="s">
        <v>706</v>
      </c>
      <c r="E38" s="30">
        <v>100030038</v>
      </c>
      <c r="F38" s="150">
        <v>116.08</v>
      </c>
      <c r="G38" s="98">
        <f>F38*(1-$G$3)*$G$5</f>
        <v>11608</v>
      </c>
      <c r="H38" s="186"/>
      <c r="I38" s="27">
        <f t="shared" si="0"/>
        <v>0</v>
      </c>
    </row>
    <row r="39" spans="1:9" ht="6" customHeight="1" thickBot="1" x14ac:dyDescent="0.3">
      <c r="A39" s="284"/>
      <c r="B39" s="284"/>
      <c r="C39" s="284"/>
      <c r="D39" s="284"/>
      <c r="E39" s="284"/>
      <c r="F39" s="284"/>
      <c r="G39" s="284"/>
      <c r="H39" s="284"/>
      <c r="I39" s="284"/>
    </row>
    <row r="40" spans="1:9" ht="30" customHeight="1" thickBot="1" x14ac:dyDescent="0.3">
      <c r="A40" s="280"/>
      <c r="B40" s="280" t="s">
        <v>149</v>
      </c>
      <c r="C40" s="22" t="s">
        <v>150</v>
      </c>
      <c r="D40" s="22" t="s">
        <v>732</v>
      </c>
      <c r="E40" s="30">
        <v>100028967</v>
      </c>
      <c r="F40" s="150">
        <v>19.13</v>
      </c>
      <c r="G40" s="98">
        <f t="shared" ref="G40:G49" si="1">F40*(1-$G$3)*$G$5</f>
        <v>1913</v>
      </c>
      <c r="H40" s="186"/>
      <c r="I40" s="27">
        <f t="shared" si="0"/>
        <v>0</v>
      </c>
    </row>
    <row r="41" spans="1:9" ht="30" customHeight="1" thickBot="1" x14ac:dyDescent="0.3">
      <c r="A41" s="280"/>
      <c r="B41" s="280"/>
      <c r="C41" s="25" t="s">
        <v>151</v>
      </c>
      <c r="D41" s="25" t="s">
        <v>731</v>
      </c>
      <c r="E41" s="30">
        <v>100028963</v>
      </c>
      <c r="F41" s="150">
        <v>25.39</v>
      </c>
      <c r="G41" s="98">
        <f t="shared" si="1"/>
        <v>2539</v>
      </c>
      <c r="H41" s="186"/>
      <c r="I41" s="27">
        <f t="shared" si="0"/>
        <v>0</v>
      </c>
    </row>
    <row r="42" spans="1:9" ht="30" customHeight="1" thickBot="1" x14ac:dyDescent="0.3">
      <c r="A42" s="280"/>
      <c r="B42" s="280"/>
      <c r="C42" s="22" t="s">
        <v>152</v>
      </c>
      <c r="D42" s="22" t="s">
        <v>730</v>
      </c>
      <c r="E42" s="30">
        <v>100028961</v>
      </c>
      <c r="F42" s="150">
        <v>40.729999999999997</v>
      </c>
      <c r="G42" s="98">
        <f t="shared" si="1"/>
        <v>4072.9999999999995</v>
      </c>
      <c r="H42" s="186"/>
      <c r="I42" s="27">
        <f t="shared" si="0"/>
        <v>0</v>
      </c>
    </row>
    <row r="43" spans="1:9" ht="30" customHeight="1" thickBot="1" x14ac:dyDescent="0.3">
      <c r="A43" s="280"/>
      <c r="B43" s="280"/>
      <c r="C43" s="22" t="s">
        <v>159</v>
      </c>
      <c r="D43" s="22" t="s">
        <v>1222</v>
      </c>
      <c r="E43" s="30">
        <v>100029805</v>
      </c>
      <c r="F43" s="150">
        <v>67.099999999999994</v>
      </c>
      <c r="G43" s="98">
        <f t="shared" si="1"/>
        <v>6709.9999999999991</v>
      </c>
      <c r="H43" s="186"/>
      <c r="I43" s="27">
        <f t="shared" si="0"/>
        <v>0</v>
      </c>
    </row>
    <row r="44" spans="1:9" ht="30" customHeight="1" thickBot="1" x14ac:dyDescent="0.3">
      <c r="A44" s="280"/>
      <c r="B44" s="280"/>
      <c r="C44" s="25" t="s">
        <v>153</v>
      </c>
      <c r="D44" s="25" t="s">
        <v>733</v>
      </c>
      <c r="E44" s="30">
        <v>100028966</v>
      </c>
      <c r="F44" s="150">
        <v>101.88</v>
      </c>
      <c r="G44" s="98">
        <f t="shared" si="1"/>
        <v>10188</v>
      </c>
      <c r="H44" s="186"/>
      <c r="I44" s="27">
        <f t="shared" si="0"/>
        <v>0</v>
      </c>
    </row>
    <row r="45" spans="1:9" ht="30" customHeight="1" thickBot="1" x14ac:dyDescent="0.3">
      <c r="A45" s="280"/>
      <c r="B45" s="280"/>
      <c r="C45" s="22" t="s">
        <v>154</v>
      </c>
      <c r="D45" s="22" t="s">
        <v>734</v>
      </c>
      <c r="E45" s="30">
        <v>100028965</v>
      </c>
      <c r="F45" s="150">
        <v>69.58</v>
      </c>
      <c r="G45" s="98">
        <f t="shared" si="1"/>
        <v>6958</v>
      </c>
      <c r="H45" s="186"/>
      <c r="I45" s="27">
        <f t="shared" si="0"/>
        <v>0</v>
      </c>
    </row>
    <row r="46" spans="1:9" ht="30" customHeight="1" thickBot="1" x14ac:dyDescent="0.3">
      <c r="A46" s="280"/>
      <c r="B46" s="280"/>
      <c r="C46" s="25" t="s">
        <v>155</v>
      </c>
      <c r="D46" s="25" t="s">
        <v>735</v>
      </c>
      <c r="E46" s="30">
        <v>100029809</v>
      </c>
      <c r="F46" s="150">
        <v>172.78</v>
      </c>
      <c r="G46" s="98">
        <f t="shared" si="1"/>
        <v>17278</v>
      </c>
      <c r="H46" s="186"/>
      <c r="I46" s="27">
        <f t="shared" si="0"/>
        <v>0</v>
      </c>
    </row>
    <row r="47" spans="1:9" ht="30" customHeight="1" thickBot="1" x14ac:dyDescent="0.3">
      <c r="A47" s="280"/>
      <c r="B47" s="280"/>
      <c r="C47" s="22" t="s">
        <v>156</v>
      </c>
      <c r="D47" s="22" t="s">
        <v>736</v>
      </c>
      <c r="E47" s="30">
        <v>100029810</v>
      </c>
      <c r="F47" s="150">
        <v>219.61</v>
      </c>
      <c r="G47" s="98">
        <f t="shared" si="1"/>
        <v>21961</v>
      </c>
      <c r="H47" s="186"/>
      <c r="I47" s="27">
        <f t="shared" si="0"/>
        <v>0</v>
      </c>
    </row>
    <row r="48" spans="1:9" ht="30" customHeight="1" thickBot="1" x14ac:dyDescent="0.3">
      <c r="A48" s="280"/>
      <c r="B48" s="280"/>
      <c r="C48" s="25" t="s">
        <v>157</v>
      </c>
      <c r="D48" s="25" t="s">
        <v>737</v>
      </c>
      <c r="E48" s="30">
        <v>100029811</v>
      </c>
      <c r="F48" s="150">
        <v>289.19</v>
      </c>
      <c r="G48" s="98">
        <f t="shared" si="1"/>
        <v>28919</v>
      </c>
      <c r="H48" s="186"/>
      <c r="I48" s="27">
        <f t="shared" si="0"/>
        <v>0</v>
      </c>
    </row>
    <row r="49" spans="1:9" ht="30" customHeight="1" thickBot="1" x14ac:dyDescent="0.3">
      <c r="A49" s="280"/>
      <c r="B49" s="280"/>
      <c r="C49" s="25" t="s">
        <v>1225</v>
      </c>
      <c r="D49" s="25" t="s">
        <v>1224</v>
      </c>
      <c r="E49" s="30">
        <v>100034467</v>
      </c>
      <c r="F49" s="150">
        <v>480.98</v>
      </c>
      <c r="G49" s="98">
        <f t="shared" si="1"/>
        <v>48098</v>
      </c>
      <c r="H49" s="186"/>
      <c r="I49" s="27">
        <f t="shared" si="0"/>
        <v>0</v>
      </c>
    </row>
    <row r="50" spans="1:9" ht="6" customHeight="1" thickBot="1" x14ac:dyDescent="0.3">
      <c r="A50" s="284"/>
      <c r="B50" s="284"/>
      <c r="C50" s="284"/>
      <c r="D50" s="284"/>
      <c r="E50" s="284"/>
      <c r="F50" s="284"/>
      <c r="G50" s="284"/>
      <c r="H50" s="284"/>
      <c r="I50" s="284"/>
    </row>
    <row r="51" spans="1:9" ht="30" customHeight="1" thickBot="1" x14ac:dyDescent="0.3">
      <c r="A51" s="280"/>
      <c r="B51" s="280" t="s">
        <v>158</v>
      </c>
      <c r="C51" s="22" t="s">
        <v>150</v>
      </c>
      <c r="D51" s="22" t="s">
        <v>738</v>
      </c>
      <c r="E51" s="22">
        <v>100028968</v>
      </c>
      <c r="F51" s="150">
        <v>14.83</v>
      </c>
      <c r="G51" s="98">
        <f t="shared" ref="G51:G58" si="2">F51*(1-$G$3)*$G$5</f>
        <v>1483</v>
      </c>
      <c r="H51" s="186"/>
      <c r="I51" s="27">
        <f t="shared" si="0"/>
        <v>0</v>
      </c>
    </row>
    <row r="52" spans="1:9" ht="30" customHeight="1" thickBot="1" x14ac:dyDescent="0.3">
      <c r="A52" s="280"/>
      <c r="B52" s="280"/>
      <c r="C52" s="25" t="s">
        <v>151</v>
      </c>
      <c r="D52" s="25" t="s">
        <v>739</v>
      </c>
      <c r="E52" s="22">
        <v>100028964</v>
      </c>
      <c r="F52" s="150">
        <v>30.34</v>
      </c>
      <c r="G52" s="98">
        <f t="shared" si="2"/>
        <v>3034</v>
      </c>
      <c r="H52" s="186"/>
      <c r="I52" s="27">
        <f t="shared" si="0"/>
        <v>0</v>
      </c>
    </row>
    <row r="53" spans="1:9" ht="30" customHeight="1" thickBot="1" x14ac:dyDescent="0.3">
      <c r="A53" s="280"/>
      <c r="B53" s="280"/>
      <c r="C53" s="22" t="s">
        <v>152</v>
      </c>
      <c r="D53" s="22" t="s">
        <v>740</v>
      </c>
      <c r="E53" s="22">
        <v>100028962</v>
      </c>
      <c r="F53" s="150">
        <v>30</v>
      </c>
      <c r="G53" s="98">
        <f t="shared" si="2"/>
        <v>3000</v>
      </c>
      <c r="H53" s="186"/>
      <c r="I53" s="27">
        <f t="shared" si="0"/>
        <v>0</v>
      </c>
    </row>
    <row r="54" spans="1:9" ht="30" customHeight="1" thickBot="1" x14ac:dyDescent="0.3">
      <c r="A54" s="280"/>
      <c r="B54" s="280"/>
      <c r="C54" s="25" t="s">
        <v>159</v>
      </c>
      <c r="D54" s="25" t="s">
        <v>741</v>
      </c>
      <c r="E54" s="22">
        <v>100029658</v>
      </c>
      <c r="F54" s="150">
        <v>66.27</v>
      </c>
      <c r="G54" s="98">
        <f t="shared" si="2"/>
        <v>6627</v>
      </c>
      <c r="H54" s="186"/>
      <c r="I54" s="27">
        <f t="shared" si="0"/>
        <v>0</v>
      </c>
    </row>
    <row r="55" spans="1:9" ht="30" customHeight="1" thickBot="1" x14ac:dyDescent="0.3">
      <c r="A55" s="280"/>
      <c r="B55" s="280"/>
      <c r="C55" s="22" t="s">
        <v>154</v>
      </c>
      <c r="D55" s="22" t="s">
        <v>742</v>
      </c>
      <c r="E55" s="22">
        <v>100029814</v>
      </c>
      <c r="F55" s="150">
        <v>79.8</v>
      </c>
      <c r="G55" s="98">
        <f t="shared" si="2"/>
        <v>7980</v>
      </c>
      <c r="H55" s="186"/>
      <c r="I55" s="27">
        <f t="shared" si="0"/>
        <v>0</v>
      </c>
    </row>
    <row r="56" spans="1:9" ht="30" customHeight="1" thickBot="1" x14ac:dyDescent="0.3">
      <c r="A56" s="280"/>
      <c r="B56" s="280"/>
      <c r="C56" s="25" t="s">
        <v>153</v>
      </c>
      <c r="D56" s="25" t="s">
        <v>743</v>
      </c>
      <c r="E56" s="22">
        <v>100029116</v>
      </c>
      <c r="F56" s="150">
        <v>105.85</v>
      </c>
      <c r="G56" s="98">
        <f t="shared" si="2"/>
        <v>10585</v>
      </c>
      <c r="H56" s="186"/>
      <c r="I56" s="27">
        <f t="shared" si="0"/>
        <v>0</v>
      </c>
    </row>
    <row r="57" spans="1:9" ht="30" customHeight="1" thickBot="1" x14ac:dyDescent="0.3">
      <c r="A57" s="280"/>
      <c r="B57" s="280"/>
      <c r="C57" s="22" t="s">
        <v>155</v>
      </c>
      <c r="D57" s="22" t="s">
        <v>744</v>
      </c>
      <c r="E57" s="22">
        <v>100029815</v>
      </c>
      <c r="F57" s="150">
        <v>149.04</v>
      </c>
      <c r="G57" s="98">
        <f t="shared" si="2"/>
        <v>14904</v>
      </c>
      <c r="H57" s="186"/>
      <c r="I57" s="27">
        <f t="shared" si="0"/>
        <v>0</v>
      </c>
    </row>
    <row r="58" spans="1:9" ht="30" customHeight="1" thickBot="1" x14ac:dyDescent="0.3">
      <c r="A58" s="280"/>
      <c r="B58" s="280"/>
      <c r="C58" s="22" t="s">
        <v>157</v>
      </c>
      <c r="D58" s="22" t="s">
        <v>1223</v>
      </c>
      <c r="E58" s="22">
        <v>100029817</v>
      </c>
      <c r="F58" s="150">
        <v>223.09</v>
      </c>
      <c r="G58" s="98">
        <f t="shared" si="2"/>
        <v>22309</v>
      </c>
      <c r="H58" s="186"/>
      <c r="I58" s="27">
        <f t="shared" si="0"/>
        <v>0</v>
      </c>
    </row>
    <row r="59" spans="1:9" ht="6" customHeight="1" thickBot="1" x14ac:dyDescent="0.3">
      <c r="A59" s="284"/>
      <c r="B59" s="284"/>
      <c r="C59" s="284"/>
      <c r="D59" s="284"/>
      <c r="E59" s="284"/>
      <c r="F59" s="284"/>
      <c r="G59" s="284"/>
      <c r="H59" s="284"/>
      <c r="I59" s="284"/>
    </row>
    <row r="60" spans="1:9" ht="30" customHeight="1" thickBot="1" x14ac:dyDescent="0.3">
      <c r="A60" s="280"/>
      <c r="B60" s="280" t="s">
        <v>160</v>
      </c>
      <c r="C60" s="25" t="s">
        <v>161</v>
      </c>
      <c r="D60" s="25" t="s">
        <v>745</v>
      </c>
      <c r="E60" s="22">
        <v>100030044</v>
      </c>
      <c r="F60" s="150">
        <v>60.15</v>
      </c>
      <c r="G60" s="98">
        <f>F60*(1-$G$3)*$G$5</f>
        <v>6015</v>
      </c>
      <c r="H60" s="186"/>
      <c r="I60" s="27">
        <f t="shared" si="0"/>
        <v>0</v>
      </c>
    </row>
    <row r="61" spans="1:9" ht="30" customHeight="1" thickBot="1" x14ac:dyDescent="0.3">
      <c r="A61" s="280"/>
      <c r="B61" s="280"/>
      <c r="C61" s="22" t="s">
        <v>162</v>
      </c>
      <c r="D61" s="22" t="s">
        <v>746</v>
      </c>
      <c r="E61" s="22">
        <v>100030043</v>
      </c>
      <c r="F61" s="150">
        <v>58.37</v>
      </c>
      <c r="G61" s="98">
        <f>F61*(1-$G$3)*$G$5</f>
        <v>5837</v>
      </c>
      <c r="H61" s="186"/>
      <c r="I61" s="27">
        <f t="shared" si="0"/>
        <v>0</v>
      </c>
    </row>
    <row r="62" spans="1:9" ht="30" customHeight="1" thickBot="1" x14ac:dyDescent="0.3">
      <c r="A62" s="280"/>
      <c r="B62" s="280"/>
      <c r="C62" s="25" t="s">
        <v>163</v>
      </c>
      <c r="D62" s="22" t="s">
        <v>1742</v>
      </c>
      <c r="E62" s="22">
        <v>100030045</v>
      </c>
      <c r="F62" s="150">
        <v>151.02000000000001</v>
      </c>
      <c r="G62" s="98">
        <f>F62*(1-$G$3)*$G$5</f>
        <v>15102.000000000002</v>
      </c>
      <c r="H62" s="186"/>
      <c r="I62" s="27">
        <f t="shared" si="0"/>
        <v>0</v>
      </c>
    </row>
    <row r="63" spans="1:9" ht="6" customHeight="1" thickBot="1" x14ac:dyDescent="0.3">
      <c r="A63" s="284"/>
      <c r="B63" s="284"/>
      <c r="C63" s="284"/>
      <c r="D63" s="284"/>
      <c r="E63" s="284"/>
      <c r="F63" s="284"/>
      <c r="G63" s="284"/>
      <c r="H63" s="284"/>
      <c r="I63" s="284"/>
    </row>
    <row r="64" spans="1:9" ht="90" customHeight="1" thickBot="1" x14ac:dyDescent="0.3">
      <c r="A64" s="22"/>
      <c r="B64" s="22" t="s">
        <v>164</v>
      </c>
      <c r="C64" s="22" t="s">
        <v>162</v>
      </c>
      <c r="D64" s="22" t="s">
        <v>748</v>
      </c>
      <c r="E64" s="22">
        <v>100030042</v>
      </c>
      <c r="F64" s="150">
        <v>75.510000000000005</v>
      </c>
      <c r="G64" s="98">
        <f>F64*(1-$G$3)*$G$5</f>
        <v>7551.0000000000009</v>
      </c>
      <c r="H64" s="186"/>
      <c r="I64" s="27">
        <f t="shared" si="0"/>
        <v>0</v>
      </c>
    </row>
    <row r="65" spans="1:9" ht="6" customHeight="1" thickBot="1" x14ac:dyDescent="0.3">
      <c r="A65" s="284"/>
      <c r="B65" s="284"/>
      <c r="C65" s="284"/>
      <c r="D65" s="284"/>
      <c r="E65" s="284"/>
      <c r="F65" s="284"/>
      <c r="G65" s="284"/>
      <c r="H65" s="284"/>
      <c r="I65" s="284"/>
    </row>
    <row r="66" spans="1:9" ht="30" customHeight="1" thickBot="1" x14ac:dyDescent="0.3">
      <c r="A66" s="280"/>
      <c r="B66" s="280" t="s">
        <v>165</v>
      </c>
      <c r="C66" s="22" t="s">
        <v>161</v>
      </c>
      <c r="D66" s="22" t="s">
        <v>749</v>
      </c>
      <c r="E66" s="22">
        <v>100030047</v>
      </c>
      <c r="F66" s="150">
        <v>60.02</v>
      </c>
      <c r="G66" s="98">
        <f>F66*(1-$G$3)*$G$5</f>
        <v>6002</v>
      </c>
      <c r="H66" s="186"/>
      <c r="I66" s="27">
        <f t="shared" si="0"/>
        <v>0</v>
      </c>
    </row>
    <row r="67" spans="1:9" ht="30" customHeight="1" thickBot="1" x14ac:dyDescent="0.3">
      <c r="A67" s="280"/>
      <c r="B67" s="280"/>
      <c r="C67" s="25" t="s">
        <v>162</v>
      </c>
      <c r="D67" s="25" t="s">
        <v>750</v>
      </c>
      <c r="E67" s="22">
        <v>100030046</v>
      </c>
      <c r="F67" s="150">
        <v>89.02</v>
      </c>
      <c r="G67" s="98">
        <f>F67*(1-$G$3)*$G$5</f>
        <v>8902</v>
      </c>
      <c r="H67" s="186"/>
      <c r="I67" s="27">
        <f t="shared" si="0"/>
        <v>0</v>
      </c>
    </row>
    <row r="68" spans="1:9" ht="30" customHeight="1" thickBot="1" x14ac:dyDescent="0.3">
      <c r="A68" s="280"/>
      <c r="B68" s="280"/>
      <c r="C68" s="22" t="s">
        <v>163</v>
      </c>
      <c r="D68" s="22" t="s">
        <v>751</v>
      </c>
      <c r="E68" s="22">
        <v>100030048</v>
      </c>
      <c r="F68" s="150">
        <v>208.97</v>
      </c>
      <c r="G68" s="98">
        <f>F68*(1-$G$3)*$G$5</f>
        <v>20897</v>
      </c>
      <c r="H68" s="186"/>
      <c r="I68" s="27">
        <f t="shared" si="0"/>
        <v>0</v>
      </c>
    </row>
    <row r="69" spans="1:9" ht="30" customHeight="1" thickBot="1" x14ac:dyDescent="0.3">
      <c r="A69" s="280"/>
      <c r="B69" s="280"/>
      <c r="C69" s="25" t="s">
        <v>166</v>
      </c>
      <c r="D69" s="25" t="s">
        <v>752</v>
      </c>
      <c r="E69" s="22">
        <v>100030049</v>
      </c>
      <c r="F69" s="150">
        <v>268.31</v>
      </c>
      <c r="G69" s="98">
        <f>F69*(1-$G$3)*$G$5</f>
        <v>26831</v>
      </c>
      <c r="H69" s="186"/>
      <c r="I69" s="27">
        <f t="shared" si="0"/>
        <v>0</v>
      </c>
    </row>
    <row r="70" spans="1:9" ht="6" customHeight="1" thickBot="1" x14ac:dyDescent="0.3">
      <c r="A70" s="284"/>
      <c r="B70" s="284"/>
      <c r="C70" s="284"/>
      <c r="D70" s="284"/>
      <c r="E70" s="284"/>
      <c r="F70" s="284"/>
      <c r="G70" s="284"/>
      <c r="H70" s="284"/>
      <c r="I70" s="284"/>
    </row>
    <row r="71" spans="1:9" ht="45" customHeight="1" thickBot="1" x14ac:dyDescent="0.3">
      <c r="A71" s="280"/>
      <c r="B71" s="280" t="s">
        <v>167</v>
      </c>
      <c r="C71" s="22" t="s">
        <v>162</v>
      </c>
      <c r="D71" s="22" t="s">
        <v>753</v>
      </c>
      <c r="E71" s="22">
        <v>100030050</v>
      </c>
      <c r="F71" s="150">
        <v>59.68</v>
      </c>
      <c r="G71" s="98">
        <f>F71*(1-$G$3)*$G$5</f>
        <v>5968</v>
      </c>
      <c r="H71" s="186"/>
      <c r="I71" s="27">
        <f t="shared" si="0"/>
        <v>0</v>
      </c>
    </row>
    <row r="72" spans="1:9" ht="45" customHeight="1" thickBot="1" x14ac:dyDescent="0.3">
      <c r="A72" s="280"/>
      <c r="B72" s="280"/>
      <c r="C72" s="25" t="s">
        <v>163</v>
      </c>
      <c r="D72" s="25" t="s">
        <v>747</v>
      </c>
      <c r="E72" s="22">
        <v>100030051</v>
      </c>
      <c r="F72" s="150">
        <v>151.02000000000001</v>
      </c>
      <c r="G72" s="98">
        <f>F72*(1-$G$3)*$G$5</f>
        <v>15102.000000000002</v>
      </c>
      <c r="H72" s="186"/>
      <c r="I72" s="27">
        <f t="shared" si="0"/>
        <v>0</v>
      </c>
    </row>
    <row r="73" spans="1:9" ht="6" customHeight="1" thickBot="1" x14ac:dyDescent="0.3">
      <c r="A73" s="284"/>
      <c r="B73" s="284"/>
      <c r="C73" s="284"/>
      <c r="D73" s="284"/>
      <c r="E73" s="284"/>
      <c r="F73" s="284"/>
      <c r="G73" s="284"/>
      <c r="H73" s="284"/>
      <c r="I73" s="284"/>
    </row>
    <row r="74" spans="1:9" ht="30" customHeight="1" thickBot="1" x14ac:dyDescent="0.3">
      <c r="A74" s="280"/>
      <c r="B74" s="280" t="s">
        <v>168</v>
      </c>
      <c r="C74" s="25" t="s">
        <v>169</v>
      </c>
      <c r="D74" s="25" t="s">
        <v>754</v>
      </c>
      <c r="E74" s="22">
        <v>100028960</v>
      </c>
      <c r="F74" s="150">
        <v>14.83</v>
      </c>
      <c r="G74" s="98">
        <f>F74*(1-$G$3)*$G$5</f>
        <v>1483</v>
      </c>
      <c r="H74" s="186"/>
      <c r="I74" s="27">
        <f t="shared" si="0"/>
        <v>0</v>
      </c>
    </row>
    <row r="75" spans="1:9" ht="30" customHeight="1" thickBot="1" x14ac:dyDescent="0.3">
      <c r="A75" s="280"/>
      <c r="B75" s="280"/>
      <c r="C75" s="25" t="s">
        <v>170</v>
      </c>
      <c r="D75" s="25" t="s">
        <v>755</v>
      </c>
      <c r="E75" s="22">
        <v>100029819</v>
      </c>
      <c r="F75" s="150">
        <v>20.45</v>
      </c>
      <c r="G75" s="98">
        <f>F75*(1-$G$3)*$G$5</f>
        <v>2045</v>
      </c>
      <c r="H75" s="186"/>
      <c r="I75" s="27">
        <f t="shared" si="0"/>
        <v>0</v>
      </c>
    </row>
    <row r="76" spans="1:9" ht="30" customHeight="1" thickBot="1" x14ac:dyDescent="0.3">
      <c r="A76" s="280"/>
      <c r="B76" s="280"/>
      <c r="C76" s="25" t="s">
        <v>171</v>
      </c>
      <c r="D76" s="25" t="s">
        <v>756</v>
      </c>
      <c r="E76" s="22">
        <v>100029117</v>
      </c>
      <c r="F76" s="150">
        <v>27.03</v>
      </c>
      <c r="G76" s="98">
        <f>F76*(1-$G$3)*$G$5</f>
        <v>2703</v>
      </c>
      <c r="H76" s="186"/>
      <c r="I76" s="27">
        <f t="shared" si="0"/>
        <v>0</v>
      </c>
    </row>
    <row r="77" spans="1:9" ht="30" customHeight="1" thickBot="1" x14ac:dyDescent="0.3">
      <c r="A77" s="280"/>
      <c r="B77" s="280"/>
      <c r="C77" s="25" t="s">
        <v>172</v>
      </c>
      <c r="D77" s="25" t="s">
        <v>757</v>
      </c>
      <c r="E77" s="22">
        <v>100029822</v>
      </c>
      <c r="F77" s="150">
        <v>43.54</v>
      </c>
      <c r="G77" s="98">
        <f>F77*(1-$G$3)*$G$5</f>
        <v>4354</v>
      </c>
      <c r="H77" s="186"/>
      <c r="I77" s="27">
        <f t="shared" si="0"/>
        <v>0</v>
      </c>
    </row>
    <row r="78" spans="1:9" ht="30" customHeight="1" thickBot="1" x14ac:dyDescent="0.3">
      <c r="A78" s="280"/>
      <c r="B78" s="280"/>
      <c r="C78" s="25" t="s">
        <v>1226</v>
      </c>
      <c r="D78" s="25" t="s">
        <v>1227</v>
      </c>
      <c r="E78" s="22">
        <v>100029823</v>
      </c>
      <c r="F78" s="150">
        <v>45.7</v>
      </c>
      <c r="G78" s="98">
        <f>F78*(1-$G$3)*$G$5</f>
        <v>4570</v>
      </c>
      <c r="H78" s="186"/>
      <c r="I78" s="27">
        <f t="shared" si="0"/>
        <v>0</v>
      </c>
    </row>
    <row r="79" spans="1:9" ht="6" customHeight="1" thickBot="1" x14ac:dyDescent="0.3">
      <c r="A79" s="284"/>
      <c r="B79" s="284"/>
      <c r="C79" s="284"/>
      <c r="D79" s="284"/>
      <c r="E79" s="284"/>
      <c r="F79" s="284"/>
      <c r="G79" s="284"/>
      <c r="H79" s="284"/>
      <c r="I79" s="284"/>
    </row>
    <row r="80" spans="1:9" ht="30" customHeight="1" thickBot="1" x14ac:dyDescent="0.3">
      <c r="A80" s="280"/>
      <c r="B80" s="280" t="s">
        <v>173</v>
      </c>
      <c r="C80" s="30">
        <v>50</v>
      </c>
      <c r="D80" s="30" t="s">
        <v>710</v>
      </c>
      <c r="E80" s="22">
        <v>100028956</v>
      </c>
      <c r="F80" s="150">
        <v>5.27</v>
      </c>
      <c r="G80" s="98">
        <f>F80*(1-$G$3)*$G$5</f>
        <v>527</v>
      </c>
      <c r="H80" s="186"/>
      <c r="I80" s="27">
        <f t="shared" si="0"/>
        <v>0</v>
      </c>
    </row>
    <row r="81" spans="1:9" ht="30" customHeight="1" thickBot="1" x14ac:dyDescent="0.3">
      <c r="A81" s="280"/>
      <c r="B81" s="280"/>
      <c r="C81" s="62">
        <v>100</v>
      </c>
      <c r="D81" s="62" t="s">
        <v>711</v>
      </c>
      <c r="E81" s="22">
        <v>100028954</v>
      </c>
      <c r="F81" s="150">
        <v>7.92</v>
      </c>
      <c r="G81" s="98">
        <f>F81*(1-$G$3)*$G$5</f>
        <v>792</v>
      </c>
      <c r="H81" s="186"/>
      <c r="I81" s="27">
        <f t="shared" si="0"/>
        <v>0</v>
      </c>
    </row>
    <row r="82" spans="1:9" ht="30" customHeight="1" thickBot="1" x14ac:dyDescent="0.3">
      <c r="A82" s="280"/>
      <c r="B82" s="280"/>
      <c r="C82" s="30">
        <v>150</v>
      </c>
      <c r="D82" s="30" t="s">
        <v>712</v>
      </c>
      <c r="E82" s="22">
        <v>100028955</v>
      </c>
      <c r="F82" s="150">
        <v>29.02</v>
      </c>
      <c r="G82" s="98">
        <f>F82*(1-$G$3)*$G$5</f>
        <v>2902</v>
      </c>
      <c r="H82" s="186"/>
      <c r="I82" s="27">
        <f t="shared" si="0"/>
        <v>0</v>
      </c>
    </row>
    <row r="83" spans="1:9" ht="30" customHeight="1" thickBot="1" x14ac:dyDescent="0.3">
      <c r="A83" s="280"/>
      <c r="B83" s="280"/>
      <c r="C83" s="62">
        <v>200</v>
      </c>
      <c r="D83" s="62" t="s">
        <v>713</v>
      </c>
      <c r="E83" s="22">
        <v>100029827</v>
      </c>
      <c r="F83" s="150">
        <v>52.59</v>
      </c>
      <c r="G83" s="98">
        <f>F83*(1-$G$3)*$G$5</f>
        <v>5259</v>
      </c>
      <c r="H83" s="186"/>
      <c r="I83" s="27">
        <f t="shared" si="0"/>
        <v>0</v>
      </c>
    </row>
    <row r="84" spans="1:9" ht="6" customHeight="1" thickBot="1" x14ac:dyDescent="0.3">
      <c r="A84" s="284"/>
      <c r="B84" s="284"/>
      <c r="C84" s="284"/>
      <c r="D84" s="284"/>
      <c r="E84" s="284"/>
      <c r="F84" s="284"/>
      <c r="G84" s="284"/>
      <c r="H84" s="284"/>
      <c r="I84" s="284"/>
    </row>
    <row r="85" spans="1:9" ht="30" customHeight="1" thickBot="1" x14ac:dyDescent="0.3">
      <c r="A85" s="280"/>
      <c r="B85" s="280" t="s">
        <v>174</v>
      </c>
      <c r="C85" s="30">
        <v>50</v>
      </c>
      <c r="D85" s="30" t="s">
        <v>714</v>
      </c>
      <c r="E85" s="22">
        <v>100029828</v>
      </c>
      <c r="F85" s="150">
        <v>28.02</v>
      </c>
      <c r="G85" s="98">
        <f>F85*(1-$G$3)*$G$5</f>
        <v>2802</v>
      </c>
      <c r="H85" s="186"/>
      <c r="I85" s="27">
        <f t="shared" si="0"/>
        <v>0</v>
      </c>
    </row>
    <row r="86" spans="1:9" ht="30" customHeight="1" thickBot="1" x14ac:dyDescent="0.3">
      <c r="A86" s="280"/>
      <c r="B86" s="280"/>
      <c r="C86" s="62">
        <v>100</v>
      </c>
      <c r="D86" s="62" t="s">
        <v>715</v>
      </c>
      <c r="E86" s="22">
        <v>100029829</v>
      </c>
      <c r="F86" s="150">
        <v>34.630000000000003</v>
      </c>
      <c r="G86" s="98">
        <f>F86*(1-$G$3)*$G$5</f>
        <v>3463.0000000000005</v>
      </c>
      <c r="H86" s="186"/>
      <c r="I86" s="27">
        <f t="shared" si="0"/>
        <v>0</v>
      </c>
    </row>
    <row r="87" spans="1:9" ht="30" customHeight="1" thickBot="1" x14ac:dyDescent="0.3">
      <c r="A87" s="280"/>
      <c r="B87" s="280"/>
      <c r="C87" s="30">
        <v>150</v>
      </c>
      <c r="D87" s="30" t="s">
        <v>716</v>
      </c>
      <c r="E87" s="22">
        <v>100029830</v>
      </c>
      <c r="F87" s="150">
        <v>62.58</v>
      </c>
      <c r="G87" s="98">
        <f>F87*(1-$G$3)*$G$5</f>
        <v>6258</v>
      </c>
      <c r="H87" s="186"/>
      <c r="I87" s="27">
        <f t="shared" si="0"/>
        <v>0</v>
      </c>
    </row>
    <row r="88" spans="1:9" ht="30" customHeight="1" thickBot="1" x14ac:dyDescent="0.3">
      <c r="A88" s="280"/>
      <c r="B88" s="280"/>
      <c r="C88" s="62">
        <v>200</v>
      </c>
      <c r="D88" s="62" t="s">
        <v>717</v>
      </c>
      <c r="E88" s="22">
        <v>100029831</v>
      </c>
      <c r="F88" s="150">
        <v>100.57</v>
      </c>
      <c r="G88" s="98">
        <f>F88*(1-$G$3)*$G$5</f>
        <v>10057</v>
      </c>
      <c r="H88" s="186"/>
      <c r="I88" s="27">
        <f t="shared" ref="I88:I115" si="3">G88*H88</f>
        <v>0</v>
      </c>
    </row>
    <row r="89" spans="1:9" ht="6" customHeight="1" thickBot="1" x14ac:dyDescent="0.3">
      <c r="A89" s="284"/>
      <c r="B89" s="284"/>
      <c r="C89" s="284"/>
      <c r="D89" s="284"/>
      <c r="E89" s="284"/>
      <c r="F89" s="284"/>
      <c r="G89" s="284"/>
      <c r="H89" s="284"/>
      <c r="I89" s="284"/>
    </row>
    <row r="90" spans="1:9" ht="30" customHeight="1" thickBot="1" x14ac:dyDescent="0.3">
      <c r="A90" s="280"/>
      <c r="B90" s="280" t="s">
        <v>175</v>
      </c>
      <c r="C90" s="30">
        <v>50</v>
      </c>
      <c r="D90" s="30" t="s">
        <v>718</v>
      </c>
      <c r="E90" s="22">
        <v>100029832</v>
      </c>
      <c r="F90" s="150">
        <v>25.72</v>
      </c>
      <c r="G90" s="98">
        <f>F90*(1-$G$3)*$G$5</f>
        <v>2572</v>
      </c>
      <c r="H90" s="186"/>
      <c r="I90" s="27">
        <f t="shared" si="3"/>
        <v>0</v>
      </c>
    </row>
    <row r="91" spans="1:9" ht="30" customHeight="1" thickBot="1" x14ac:dyDescent="0.3">
      <c r="A91" s="280"/>
      <c r="B91" s="280"/>
      <c r="C91" s="62">
        <v>100</v>
      </c>
      <c r="D91" s="62" t="s">
        <v>719</v>
      </c>
      <c r="E91" s="22">
        <v>100029834</v>
      </c>
      <c r="F91" s="150">
        <v>30.34</v>
      </c>
      <c r="G91" s="98">
        <f>F91*(1-$G$3)*$G$5</f>
        <v>3034</v>
      </c>
      <c r="H91" s="186"/>
      <c r="I91" s="27">
        <f t="shared" si="3"/>
        <v>0</v>
      </c>
    </row>
    <row r="92" spans="1:9" ht="30" customHeight="1" thickBot="1" x14ac:dyDescent="0.3">
      <c r="A92" s="280"/>
      <c r="B92" s="280"/>
      <c r="C92" s="30">
        <v>150</v>
      </c>
      <c r="D92" s="30" t="s">
        <v>720</v>
      </c>
      <c r="E92" s="22">
        <v>100029835</v>
      </c>
      <c r="F92" s="150">
        <v>48.48</v>
      </c>
      <c r="G92" s="98">
        <f>F92*(1-$G$3)*$G$5</f>
        <v>4848</v>
      </c>
      <c r="H92" s="186"/>
      <c r="I92" s="27">
        <f t="shared" si="3"/>
        <v>0</v>
      </c>
    </row>
    <row r="93" spans="1:9" ht="30" customHeight="1" thickBot="1" x14ac:dyDescent="0.3">
      <c r="A93" s="280"/>
      <c r="B93" s="280"/>
      <c r="C93" s="62">
        <v>200</v>
      </c>
      <c r="D93" s="62" t="s">
        <v>721</v>
      </c>
      <c r="E93" s="22">
        <v>100029836</v>
      </c>
      <c r="F93" s="150">
        <v>69.25</v>
      </c>
      <c r="G93" s="98">
        <f>F93*(1-$G$3)*$G$5</f>
        <v>6925</v>
      </c>
      <c r="H93" s="186"/>
      <c r="I93" s="27">
        <f t="shared" si="3"/>
        <v>0</v>
      </c>
    </row>
    <row r="94" spans="1:9" ht="6" customHeight="1" thickBot="1" x14ac:dyDescent="0.3">
      <c r="A94" s="284"/>
      <c r="B94" s="284"/>
      <c r="C94" s="284"/>
      <c r="D94" s="284"/>
      <c r="E94" s="284"/>
      <c r="F94" s="284"/>
      <c r="G94" s="284"/>
      <c r="H94" s="284"/>
      <c r="I94" s="284"/>
    </row>
    <row r="95" spans="1:9" ht="45" customHeight="1" thickBot="1" x14ac:dyDescent="0.3">
      <c r="A95" s="280"/>
      <c r="B95" s="280" t="s">
        <v>176</v>
      </c>
      <c r="C95" s="30">
        <v>50</v>
      </c>
      <c r="D95" s="30" t="s">
        <v>723</v>
      </c>
      <c r="E95" s="22">
        <v>100029824</v>
      </c>
      <c r="F95" s="150">
        <v>35.619999999999997</v>
      </c>
      <c r="G95" s="98">
        <f>F95*(1-$G$3)*$G$5</f>
        <v>3561.9999999999995</v>
      </c>
      <c r="H95" s="186"/>
      <c r="I95" s="27">
        <f t="shared" si="3"/>
        <v>0</v>
      </c>
    </row>
    <row r="96" spans="1:9" ht="45" customHeight="1" thickBot="1" x14ac:dyDescent="0.3">
      <c r="A96" s="280"/>
      <c r="B96" s="280"/>
      <c r="C96" s="62">
        <v>100</v>
      </c>
      <c r="D96" s="62" t="s">
        <v>722</v>
      </c>
      <c r="E96" s="22">
        <v>100028971</v>
      </c>
      <c r="F96" s="150">
        <v>58.69</v>
      </c>
      <c r="G96" s="98">
        <f>F96*(1-$G$3)*$G$5</f>
        <v>5869</v>
      </c>
      <c r="H96" s="186"/>
      <c r="I96" s="27">
        <f t="shared" si="3"/>
        <v>0</v>
      </c>
    </row>
    <row r="97" spans="1:9" ht="6" customHeight="1" thickBot="1" x14ac:dyDescent="0.3">
      <c r="A97" s="284"/>
      <c r="B97" s="284"/>
      <c r="C97" s="284"/>
      <c r="D97" s="284"/>
      <c r="E97" s="284"/>
      <c r="F97" s="284"/>
      <c r="G97" s="284"/>
      <c r="H97" s="284"/>
      <c r="I97" s="284"/>
    </row>
    <row r="98" spans="1:9" ht="30" customHeight="1" thickBot="1" x14ac:dyDescent="0.3">
      <c r="A98" s="305"/>
      <c r="B98" s="280" t="s">
        <v>177</v>
      </c>
      <c r="C98" s="30">
        <v>100</v>
      </c>
      <c r="D98" s="62" t="s">
        <v>724</v>
      </c>
      <c r="E98" s="22">
        <v>100029610</v>
      </c>
      <c r="F98" s="150">
        <v>87.38</v>
      </c>
      <c r="G98" s="98">
        <f>F98*(1-$G$3)*$G$5</f>
        <v>8738</v>
      </c>
      <c r="H98" s="186"/>
      <c r="I98" s="27">
        <f t="shared" si="3"/>
        <v>0</v>
      </c>
    </row>
    <row r="99" spans="1:9" ht="30" customHeight="1" thickBot="1" x14ac:dyDescent="0.3">
      <c r="A99" s="305"/>
      <c r="B99" s="280"/>
      <c r="C99" s="62">
        <v>150</v>
      </c>
      <c r="D99" s="62" t="s">
        <v>725</v>
      </c>
      <c r="E99" s="22">
        <v>100028974</v>
      </c>
      <c r="F99" s="150">
        <v>170.14</v>
      </c>
      <c r="G99" s="98">
        <f>F99*(1-$G$3)*$G$5</f>
        <v>17014</v>
      </c>
      <c r="H99" s="186"/>
      <c r="I99" s="27">
        <f t="shared" si="3"/>
        <v>0</v>
      </c>
    </row>
    <row r="100" spans="1:9" ht="30" customHeight="1" thickBot="1" x14ac:dyDescent="0.3">
      <c r="A100" s="305"/>
      <c r="B100" s="280"/>
      <c r="C100" s="30">
        <v>200</v>
      </c>
      <c r="D100" s="62" t="s">
        <v>1228</v>
      </c>
      <c r="E100" s="22">
        <v>100029826</v>
      </c>
      <c r="F100" s="150">
        <v>389.75</v>
      </c>
      <c r="G100" s="98">
        <f>F100*(1-$G$3)*$G$5</f>
        <v>38975</v>
      </c>
      <c r="H100" s="186"/>
      <c r="I100" s="27">
        <f t="shared" si="3"/>
        <v>0</v>
      </c>
    </row>
    <row r="101" spans="1:9" ht="30" customHeight="1" thickBot="1" x14ac:dyDescent="0.3">
      <c r="A101" s="305"/>
      <c r="B101" s="280"/>
      <c r="C101" s="30">
        <v>250</v>
      </c>
      <c r="D101" s="62" t="s">
        <v>1229</v>
      </c>
      <c r="E101" s="22">
        <v>100034466</v>
      </c>
      <c r="F101" s="150">
        <v>766.36</v>
      </c>
      <c r="G101" s="98">
        <f>F101*(1-$G$3)*$G$5</f>
        <v>76636</v>
      </c>
      <c r="H101" s="186"/>
      <c r="I101" s="27">
        <f t="shared" si="3"/>
        <v>0</v>
      </c>
    </row>
    <row r="102" spans="1:9" ht="6" customHeight="1" thickBot="1" x14ac:dyDescent="0.3">
      <c r="A102" s="284"/>
      <c r="B102" s="284"/>
      <c r="C102" s="284"/>
      <c r="D102" s="284"/>
      <c r="E102" s="284"/>
      <c r="F102" s="284"/>
      <c r="G102" s="284"/>
      <c r="H102" s="284"/>
      <c r="I102" s="284"/>
    </row>
    <row r="103" spans="1:9" ht="30" customHeight="1" thickBot="1" x14ac:dyDescent="0.3">
      <c r="A103" s="280"/>
      <c r="B103" s="280" t="s">
        <v>178</v>
      </c>
      <c r="C103" s="30">
        <v>50</v>
      </c>
      <c r="D103" s="30" t="s">
        <v>726</v>
      </c>
      <c r="E103" s="22">
        <v>100032806</v>
      </c>
      <c r="F103" s="150">
        <v>4.88</v>
      </c>
      <c r="G103" s="98">
        <f>F103*(1-$G$3)*$G$5</f>
        <v>488</v>
      </c>
      <c r="H103" s="186"/>
      <c r="I103" s="27">
        <f t="shared" si="3"/>
        <v>0</v>
      </c>
    </row>
    <row r="104" spans="1:9" ht="30" customHeight="1" thickBot="1" x14ac:dyDescent="0.3">
      <c r="A104" s="280"/>
      <c r="B104" s="280"/>
      <c r="C104" s="30">
        <v>100</v>
      </c>
      <c r="D104" s="30" t="s">
        <v>727</v>
      </c>
      <c r="E104" s="22">
        <v>100028969</v>
      </c>
      <c r="F104" s="150">
        <v>6.03</v>
      </c>
      <c r="G104" s="98">
        <f>F104*(1-$G$3)*$G$5</f>
        <v>603</v>
      </c>
      <c r="H104" s="186"/>
      <c r="I104" s="27">
        <f t="shared" si="3"/>
        <v>0</v>
      </c>
    </row>
    <row r="105" spans="1:9" ht="30" customHeight="1" thickBot="1" x14ac:dyDescent="0.3">
      <c r="A105" s="280"/>
      <c r="B105" s="280"/>
      <c r="C105" s="62">
        <v>150</v>
      </c>
      <c r="D105" s="62" t="s">
        <v>728</v>
      </c>
      <c r="E105" s="22">
        <v>100028970</v>
      </c>
      <c r="F105" s="150">
        <v>13.78</v>
      </c>
      <c r="G105" s="98">
        <f>F105*(1-$G$3)*$G$5</f>
        <v>1378</v>
      </c>
      <c r="H105" s="186"/>
      <c r="I105" s="27">
        <f t="shared" si="3"/>
        <v>0</v>
      </c>
    </row>
    <row r="106" spans="1:9" ht="30" customHeight="1" thickBot="1" x14ac:dyDescent="0.3">
      <c r="A106" s="280"/>
      <c r="B106" s="280"/>
      <c r="C106" s="30">
        <v>200</v>
      </c>
      <c r="D106" s="30" t="s">
        <v>729</v>
      </c>
      <c r="E106" s="22">
        <v>100034295</v>
      </c>
      <c r="F106" s="150">
        <v>18.95</v>
      </c>
      <c r="G106" s="98">
        <f>F106*(1-$G$3)*$G$5</f>
        <v>1895</v>
      </c>
      <c r="H106" s="186"/>
      <c r="I106" s="27">
        <f t="shared" si="3"/>
        <v>0</v>
      </c>
    </row>
    <row r="107" spans="1:9" ht="30" customHeight="1" thickBot="1" x14ac:dyDescent="0.3">
      <c r="A107" s="280"/>
      <c r="B107" s="280"/>
      <c r="C107" s="30">
        <v>250</v>
      </c>
      <c r="D107" s="30" t="s">
        <v>1230</v>
      </c>
      <c r="E107" s="22">
        <v>100034468</v>
      </c>
      <c r="F107" s="150">
        <v>67.819999999999993</v>
      </c>
      <c r="G107" s="98">
        <f>F107*(1-$G$3)*$G$5</f>
        <v>6781.9999999999991</v>
      </c>
      <c r="H107" s="186"/>
      <c r="I107" s="27">
        <f t="shared" si="3"/>
        <v>0</v>
      </c>
    </row>
    <row r="108" spans="1:9" ht="6" customHeight="1" thickBot="1" x14ac:dyDescent="0.3">
      <c r="A108" s="284"/>
      <c r="B108" s="284"/>
      <c r="C108" s="284"/>
      <c r="D108" s="284"/>
      <c r="E108" s="284"/>
      <c r="F108" s="284"/>
      <c r="G108" s="284"/>
      <c r="H108" s="284"/>
      <c r="I108" s="284"/>
    </row>
    <row r="109" spans="1:9" ht="30" customHeight="1" thickBot="1" x14ac:dyDescent="0.3">
      <c r="A109" s="280"/>
      <c r="B109" s="280" t="s">
        <v>179</v>
      </c>
      <c r="C109" s="30">
        <v>50</v>
      </c>
      <c r="D109" s="30" t="s">
        <v>707</v>
      </c>
      <c r="E109" s="22">
        <v>100029855</v>
      </c>
      <c r="F109" s="150">
        <v>11.05</v>
      </c>
      <c r="G109" s="98">
        <f>F109*(1-$G$3)*$G$5</f>
        <v>1105</v>
      </c>
      <c r="H109" s="186"/>
      <c r="I109" s="27">
        <f t="shared" si="3"/>
        <v>0</v>
      </c>
    </row>
    <row r="110" spans="1:9" ht="30" customHeight="1" thickBot="1" x14ac:dyDescent="0.3">
      <c r="A110" s="280"/>
      <c r="B110" s="280"/>
      <c r="C110" s="30">
        <v>100</v>
      </c>
      <c r="D110" s="30" t="s">
        <v>709</v>
      </c>
      <c r="E110" s="22">
        <v>100022786</v>
      </c>
      <c r="F110" s="150">
        <v>17.079999999999998</v>
      </c>
      <c r="G110" s="98">
        <f>F110*(1-$G$3)*$G$5</f>
        <v>1707.9999999999998</v>
      </c>
      <c r="H110" s="186"/>
      <c r="I110" s="27">
        <f t="shared" si="3"/>
        <v>0</v>
      </c>
    </row>
    <row r="111" spans="1:9" ht="30" customHeight="1" thickBot="1" x14ac:dyDescent="0.3">
      <c r="A111" s="280"/>
      <c r="B111" s="280"/>
      <c r="C111" s="62">
        <v>150</v>
      </c>
      <c r="D111" s="30" t="s">
        <v>708</v>
      </c>
      <c r="E111" s="22">
        <v>100027257</v>
      </c>
      <c r="F111" s="150">
        <v>30.15</v>
      </c>
      <c r="G111" s="98">
        <f>F111*(1-$G$3)*$G$5</f>
        <v>3015</v>
      </c>
      <c r="H111" s="186"/>
      <c r="I111" s="27">
        <f t="shared" si="3"/>
        <v>0</v>
      </c>
    </row>
    <row r="112" spans="1:9" ht="30" customHeight="1" thickBot="1" x14ac:dyDescent="0.3">
      <c r="A112" s="280"/>
      <c r="B112" s="280"/>
      <c r="C112" s="30">
        <v>200</v>
      </c>
      <c r="D112" s="30" t="s">
        <v>1231</v>
      </c>
      <c r="E112" s="22">
        <v>100029732</v>
      </c>
      <c r="F112" s="150">
        <v>39.76</v>
      </c>
      <c r="G112" s="98">
        <f>F112*(1-$G$3)*$G$5</f>
        <v>3976</v>
      </c>
      <c r="H112" s="186"/>
      <c r="I112" s="27">
        <f t="shared" si="3"/>
        <v>0</v>
      </c>
    </row>
    <row r="113" spans="1:9" ht="6" customHeight="1" thickBot="1" x14ac:dyDescent="0.3">
      <c r="A113" s="284"/>
      <c r="B113" s="284"/>
      <c r="C113" s="284"/>
      <c r="D113" s="284"/>
      <c r="E113" s="284"/>
      <c r="F113" s="284"/>
      <c r="G113" s="284"/>
      <c r="H113" s="284"/>
      <c r="I113" s="284"/>
    </row>
    <row r="114" spans="1:9" ht="45" customHeight="1" thickBot="1" x14ac:dyDescent="0.3">
      <c r="A114" s="280"/>
      <c r="B114" s="280" t="s">
        <v>180</v>
      </c>
      <c r="C114" s="30">
        <v>50</v>
      </c>
      <c r="D114" s="30" t="s">
        <v>759</v>
      </c>
      <c r="E114" s="22">
        <v>100028973</v>
      </c>
      <c r="F114" s="150">
        <v>19.03</v>
      </c>
      <c r="G114" s="98">
        <f>F114*(1-$G$3)*$G$5</f>
        <v>1903</v>
      </c>
      <c r="H114" s="186"/>
      <c r="I114" s="27">
        <f t="shared" si="3"/>
        <v>0</v>
      </c>
    </row>
    <row r="115" spans="1:9" ht="45" customHeight="1" thickBot="1" x14ac:dyDescent="0.3">
      <c r="A115" s="280"/>
      <c r="B115" s="280"/>
      <c r="C115" s="30">
        <v>100</v>
      </c>
      <c r="D115" s="30" t="s">
        <v>758</v>
      </c>
      <c r="E115" s="22">
        <v>100028972</v>
      </c>
      <c r="F115" s="150">
        <v>24.27</v>
      </c>
      <c r="G115" s="98">
        <f>F115*(1-$G$3)*$G$5</f>
        <v>2427</v>
      </c>
      <c r="H115" s="186"/>
      <c r="I115" s="27">
        <f t="shared" si="3"/>
        <v>0</v>
      </c>
    </row>
    <row r="116" spans="1:9" s="217" customFormat="1" ht="22.95" customHeight="1" thickBot="1" x14ac:dyDescent="0.3">
      <c r="A116" s="214"/>
      <c r="B116" s="214"/>
      <c r="C116" s="214"/>
      <c r="D116" s="214"/>
      <c r="E116" s="214"/>
      <c r="F116" s="215"/>
      <c r="G116" s="216"/>
      <c r="H116" s="214"/>
      <c r="I116" s="214"/>
    </row>
    <row r="117" spans="1:9" s="217" customFormat="1" ht="33" customHeight="1" thickBot="1" x14ac:dyDescent="0.3">
      <c r="A117" s="298" t="s">
        <v>1689</v>
      </c>
      <c r="B117" s="298"/>
      <c r="C117" s="218"/>
      <c r="D117" s="219"/>
      <c r="E117" s="219"/>
      <c r="F117" s="220"/>
      <c r="G117" s="298" t="s">
        <v>21</v>
      </c>
      <c r="H117" s="298"/>
      <c r="I117" s="298"/>
    </row>
    <row r="118" spans="1:9" s="217" customFormat="1" ht="30.45" customHeight="1" thickBot="1" x14ac:dyDescent="0.3">
      <c r="A118" s="298"/>
      <c r="B118" s="298"/>
      <c r="C118" s="218"/>
      <c r="D118" s="219"/>
      <c r="E118" s="219"/>
      <c r="F118" s="220"/>
      <c r="G118" s="298"/>
      <c r="H118" s="298"/>
      <c r="I118" s="298"/>
    </row>
    <row r="119" spans="1:9" s="47" customFormat="1" ht="7.2" hidden="1" customHeight="1" x14ac:dyDescent="0.25">
      <c r="B119" s="48"/>
      <c r="F119" s="160"/>
      <c r="G119" s="177"/>
    </row>
    <row r="120" spans="1:9" s="47" customFormat="1" ht="12.45" hidden="1" customHeight="1" x14ac:dyDescent="0.25">
      <c r="A120" s="208"/>
      <c r="B120" s="48"/>
      <c r="F120" s="160"/>
      <c r="G120" s="177"/>
    </row>
    <row r="121" spans="1:9" s="47" customFormat="1" hidden="1" x14ac:dyDescent="0.25">
      <c r="F121" s="141"/>
      <c r="G121" s="177"/>
    </row>
    <row r="122" spans="1:9" s="47" customFormat="1" hidden="1" x14ac:dyDescent="0.25">
      <c r="F122" s="141"/>
      <c r="G122" s="177"/>
    </row>
    <row r="123" spans="1:9" s="47" customFormat="1" hidden="1" x14ac:dyDescent="0.25">
      <c r="F123" s="141"/>
      <c r="G123" s="177"/>
    </row>
  </sheetData>
  <sheetProtection algorithmName="SHA-512" hashValue="c9iZItPsq3xGZSRN4+5TB3PCmP2rXevg1ZlOn2lSGrqhLZ7wZEQw1SpxG/qDB6m4ayj3fuV70FvgpDJ5qdQ2ig==" saltValue="JEh82LjOT351g2bhBMOrsA==" spinCount="100000" sheet="1" objects="1" scenarios="1"/>
  <mergeCells count="64">
    <mergeCell ref="G117:I118"/>
    <mergeCell ref="B80:B83"/>
    <mergeCell ref="B85:B88"/>
    <mergeCell ref="B40:B49"/>
    <mergeCell ref="A40:A49"/>
    <mergeCell ref="A80:A83"/>
    <mergeCell ref="A79:I79"/>
    <mergeCell ref="A117:B118"/>
    <mergeCell ref="A90:A93"/>
    <mergeCell ref="A95:A96"/>
    <mergeCell ref="A109:A112"/>
    <mergeCell ref="A114:A115"/>
    <mergeCell ref="B98:B101"/>
    <mergeCell ref="A98:A101"/>
    <mergeCell ref="B103:B107"/>
    <mergeCell ref="A103:A107"/>
    <mergeCell ref="A1:I2"/>
    <mergeCell ref="A30:A34"/>
    <mergeCell ref="A60:A62"/>
    <mergeCell ref="A66:A69"/>
    <mergeCell ref="A74:A78"/>
    <mergeCell ref="A71:A72"/>
    <mergeCell ref="A65:I65"/>
    <mergeCell ref="A70:I70"/>
    <mergeCell ref="A73:I73"/>
    <mergeCell ref="B74:B78"/>
    <mergeCell ref="B30:B34"/>
    <mergeCell ref="B36:B38"/>
    <mergeCell ref="B60:B62"/>
    <mergeCell ref="B66:B69"/>
    <mergeCell ref="B71:B72"/>
    <mergeCell ref="A35:I35"/>
    <mergeCell ref="A39:I39"/>
    <mergeCell ref="A50:I50"/>
    <mergeCell ref="A59:I59"/>
    <mergeCell ref="A63:I63"/>
    <mergeCell ref="A36:A38"/>
    <mergeCell ref="A51:A58"/>
    <mergeCell ref="B51:B58"/>
    <mergeCell ref="B109:B112"/>
    <mergeCell ref="B114:B115"/>
    <mergeCell ref="B90:B93"/>
    <mergeCell ref="B95:B96"/>
    <mergeCell ref="A108:I108"/>
    <mergeCell ref="A113:I113"/>
    <mergeCell ref="A8:I8"/>
    <mergeCell ref="A14:I14"/>
    <mergeCell ref="A18:I18"/>
    <mergeCell ref="A23:I23"/>
    <mergeCell ref="A29:I29"/>
    <mergeCell ref="A9:A13"/>
    <mergeCell ref="A15:A17"/>
    <mergeCell ref="A19:A22"/>
    <mergeCell ref="A24:A28"/>
    <mergeCell ref="B9:B13"/>
    <mergeCell ref="B15:B17"/>
    <mergeCell ref="B19:B22"/>
    <mergeCell ref="B24:B28"/>
    <mergeCell ref="A84:I84"/>
    <mergeCell ref="A89:I89"/>
    <mergeCell ref="A94:I94"/>
    <mergeCell ref="A97:I97"/>
    <mergeCell ref="A102:I102"/>
    <mergeCell ref="A85:A8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I58"/>
  <sheetViews>
    <sheetView zoomScale="60" zoomScaleNormal="60" workbookViewId="0">
      <pane ySplit="7" topLeftCell="A44" activePane="bottomLeft" state="frozen"/>
      <selection pane="bottomLeft" activeCell="F15" sqref="F15"/>
    </sheetView>
  </sheetViews>
  <sheetFormatPr defaultColWidth="0" defaultRowHeight="18" zeroHeight="1" x14ac:dyDescent="0.25"/>
  <cols>
    <col min="1" max="1" width="33" style="54" customWidth="1"/>
    <col min="2" max="2" width="27.109375" style="54" customWidth="1"/>
    <col min="3" max="3" width="11.33203125" style="54" customWidth="1"/>
    <col min="4" max="4" width="20.44140625" style="54" bestFit="1" customWidth="1"/>
    <col min="5" max="5" width="11.109375" style="54" hidden="1" customWidth="1"/>
    <col min="6" max="6" width="18" style="54" customWidth="1"/>
    <col min="7" max="7" width="16.33203125" style="154" customWidth="1"/>
    <col min="8" max="8" width="17.109375" style="54" customWidth="1"/>
    <col min="9" max="9" width="17.6640625" style="54" customWidth="1"/>
    <col min="10" max="16384" width="9" style="54" hidden="1"/>
  </cols>
  <sheetData>
    <row r="1" spans="1:9" ht="75.45" customHeight="1" x14ac:dyDescent="0.25">
      <c r="A1" s="310"/>
      <c r="B1" s="311"/>
      <c r="C1" s="311"/>
      <c r="D1" s="311"/>
      <c r="E1" s="311"/>
      <c r="F1" s="311"/>
      <c r="G1" s="311"/>
      <c r="H1" s="311"/>
      <c r="I1" s="312"/>
    </row>
    <row r="2" spans="1:9" ht="35.700000000000003" customHeight="1" thickBot="1" x14ac:dyDescent="0.3">
      <c r="A2" s="313"/>
      <c r="B2" s="314"/>
      <c r="C2" s="314"/>
      <c r="D2" s="314"/>
      <c r="E2" s="314"/>
      <c r="F2" s="314"/>
      <c r="G2" s="314"/>
      <c r="H2" s="314"/>
      <c r="I2" s="315"/>
    </row>
    <row r="3" spans="1:9" ht="25.2" customHeight="1" thickBot="1" x14ac:dyDescent="0.3">
      <c r="A3" s="71"/>
      <c r="B3" s="71"/>
      <c r="C3" s="71"/>
      <c r="D3" s="71"/>
      <c r="E3" s="71"/>
      <c r="F3" s="71"/>
      <c r="G3" s="86">
        <v>0.5</v>
      </c>
      <c r="H3" s="71"/>
      <c r="I3" s="71"/>
    </row>
    <row r="4" spans="1:9" ht="15" customHeight="1" thickBot="1" x14ac:dyDescent="0.3">
      <c r="A4" s="71"/>
      <c r="B4" s="71"/>
      <c r="C4" s="71"/>
      <c r="D4" s="71"/>
      <c r="E4" s="71"/>
      <c r="F4" s="71"/>
      <c r="G4" s="224"/>
      <c r="H4" s="71"/>
      <c r="I4" s="71"/>
    </row>
    <row r="5" spans="1:9" ht="25.2" customHeight="1" thickBot="1" x14ac:dyDescent="0.3">
      <c r="A5" s="71"/>
      <c r="B5" s="225"/>
      <c r="C5" s="191" t="s">
        <v>1704</v>
      </c>
      <c r="D5" s="190">
        <f>SUM(I9:I11,I13:I16,I18:I23,I25:I27,I29:I30,I32:I34,I36:I38,I40,I42,I44:I49,I51:I52,I54)</f>
        <v>0</v>
      </c>
      <c r="E5" s="71"/>
      <c r="F5" s="71"/>
      <c r="G5" s="87">
        <v>100</v>
      </c>
      <c r="H5" s="71"/>
      <c r="I5" s="71"/>
    </row>
    <row r="6" spans="1:9" ht="15" customHeight="1" thickBot="1" x14ac:dyDescent="0.3">
      <c r="A6" s="60"/>
      <c r="B6" s="60"/>
      <c r="C6" s="60"/>
      <c r="D6" s="60"/>
      <c r="E6" s="60"/>
      <c r="F6" s="60"/>
      <c r="G6" s="213"/>
      <c r="H6" s="60"/>
      <c r="I6" s="60"/>
    </row>
    <row r="7" spans="1:9" s="146" customFormat="1" ht="86.7" customHeight="1" thickBot="1" x14ac:dyDescent="0.3">
      <c r="A7" s="28" t="s">
        <v>0</v>
      </c>
      <c r="B7" s="28" t="s">
        <v>1</v>
      </c>
      <c r="C7" s="28" t="s">
        <v>196</v>
      </c>
      <c r="D7" s="28" t="s">
        <v>3</v>
      </c>
      <c r="E7" s="28" t="s">
        <v>247</v>
      </c>
      <c r="F7" s="28" t="s">
        <v>181</v>
      </c>
      <c r="G7" s="89" t="s">
        <v>195</v>
      </c>
      <c r="H7" s="28" t="s">
        <v>182</v>
      </c>
      <c r="I7" s="28" t="s">
        <v>183</v>
      </c>
    </row>
    <row r="8" spans="1:9" ht="6" customHeight="1" thickBot="1" x14ac:dyDescent="0.3">
      <c r="A8" s="284"/>
      <c r="B8" s="284"/>
      <c r="C8" s="284"/>
      <c r="D8" s="284"/>
      <c r="E8" s="284"/>
      <c r="F8" s="284"/>
      <c r="G8" s="284"/>
      <c r="H8" s="284"/>
      <c r="I8" s="284"/>
    </row>
    <row r="9" spans="1:9" ht="30" customHeight="1" thickBot="1" x14ac:dyDescent="0.3">
      <c r="A9" s="280"/>
      <c r="B9" s="280" t="s">
        <v>184</v>
      </c>
      <c r="C9" s="30" t="s">
        <v>185</v>
      </c>
      <c r="D9" s="23" t="s">
        <v>1194</v>
      </c>
      <c r="E9" s="23" t="s">
        <v>1233</v>
      </c>
      <c r="F9" s="22">
        <v>5.16</v>
      </c>
      <c r="G9" s="90">
        <f>F9*(1-$G$3)*$G$5</f>
        <v>258</v>
      </c>
      <c r="H9" s="226"/>
      <c r="I9" s="27">
        <f>G9*H9</f>
        <v>0</v>
      </c>
    </row>
    <row r="10" spans="1:9" ht="30" customHeight="1" thickBot="1" x14ac:dyDescent="0.3">
      <c r="A10" s="280"/>
      <c r="B10" s="280"/>
      <c r="C10" s="30" t="s">
        <v>186</v>
      </c>
      <c r="D10" s="23" t="s">
        <v>1195</v>
      </c>
      <c r="E10" s="23" t="s">
        <v>1234</v>
      </c>
      <c r="F10" s="22">
        <v>9</v>
      </c>
      <c r="G10" s="90">
        <f t="shared" ref="G10:G54" si="0">F10*(1-$G$3)*$G$5</f>
        <v>450</v>
      </c>
      <c r="H10" s="226"/>
      <c r="I10" s="27">
        <f t="shared" ref="I10:I54" si="1">G10*H10</f>
        <v>0</v>
      </c>
    </row>
    <row r="11" spans="1:9" ht="30" customHeight="1" thickBot="1" x14ac:dyDescent="0.3">
      <c r="A11" s="280"/>
      <c r="B11" s="280"/>
      <c r="C11" s="30" t="s">
        <v>187</v>
      </c>
      <c r="D11" s="23" t="s">
        <v>1196</v>
      </c>
      <c r="E11" s="23">
        <v>100002468</v>
      </c>
      <c r="F11" s="22">
        <v>14.4</v>
      </c>
      <c r="G11" s="90">
        <f t="shared" si="0"/>
        <v>720</v>
      </c>
      <c r="H11" s="226"/>
      <c r="I11" s="27">
        <f t="shared" si="1"/>
        <v>0</v>
      </c>
    </row>
    <row r="12" spans="1:9" ht="6" customHeight="1" thickBot="1" x14ac:dyDescent="0.3">
      <c r="A12" s="284"/>
      <c r="B12" s="284"/>
      <c r="C12" s="284"/>
      <c r="D12" s="284"/>
      <c r="E12" s="284"/>
      <c r="F12" s="284"/>
      <c r="G12" s="284"/>
      <c r="H12" s="284"/>
      <c r="I12" s="284"/>
    </row>
    <row r="13" spans="1:9" ht="30" customHeight="1" thickBot="1" x14ac:dyDescent="0.3">
      <c r="A13" s="280"/>
      <c r="B13" s="280" t="s">
        <v>188</v>
      </c>
      <c r="C13" s="30" t="s">
        <v>1690</v>
      </c>
      <c r="D13" s="23" t="s">
        <v>1197</v>
      </c>
      <c r="E13" s="23" t="s">
        <v>1236</v>
      </c>
      <c r="F13" s="22">
        <v>8.4</v>
      </c>
      <c r="G13" s="90">
        <f t="shared" si="0"/>
        <v>420</v>
      </c>
      <c r="H13" s="226"/>
      <c r="I13" s="27">
        <f t="shared" si="1"/>
        <v>0</v>
      </c>
    </row>
    <row r="14" spans="1:9" ht="30" customHeight="1" thickBot="1" x14ac:dyDescent="0.3">
      <c r="A14" s="280"/>
      <c r="B14" s="280"/>
      <c r="C14" s="30" t="s">
        <v>1691</v>
      </c>
      <c r="D14" s="23" t="s">
        <v>1198</v>
      </c>
      <c r="E14" s="23" t="s">
        <v>1237</v>
      </c>
      <c r="F14" s="22">
        <v>12.6</v>
      </c>
      <c r="G14" s="90">
        <f t="shared" si="0"/>
        <v>630</v>
      </c>
      <c r="H14" s="226"/>
      <c r="I14" s="27">
        <f t="shared" si="1"/>
        <v>0</v>
      </c>
    </row>
    <row r="15" spans="1:9" ht="30" customHeight="1" thickBot="1" x14ac:dyDescent="0.3">
      <c r="A15" s="280"/>
      <c r="B15" s="280"/>
      <c r="C15" s="30" t="s">
        <v>1692</v>
      </c>
      <c r="D15" s="23" t="s">
        <v>1199</v>
      </c>
      <c r="E15" s="34">
        <v>100002257</v>
      </c>
      <c r="F15" s="22">
        <v>22.2</v>
      </c>
      <c r="G15" s="90">
        <f t="shared" si="0"/>
        <v>1110</v>
      </c>
      <c r="H15" s="226"/>
      <c r="I15" s="27">
        <f t="shared" si="1"/>
        <v>0</v>
      </c>
    </row>
    <row r="16" spans="1:9" ht="30" customHeight="1" thickBot="1" x14ac:dyDescent="0.3">
      <c r="A16" s="280"/>
      <c r="B16" s="280"/>
      <c r="C16" s="30" t="s">
        <v>1693</v>
      </c>
      <c r="D16" s="23" t="s">
        <v>1200</v>
      </c>
      <c r="E16" s="23" t="s">
        <v>1238</v>
      </c>
      <c r="F16" s="22">
        <v>33.6</v>
      </c>
      <c r="G16" s="90">
        <f t="shared" si="0"/>
        <v>1680</v>
      </c>
      <c r="H16" s="226"/>
      <c r="I16" s="27">
        <f t="shared" si="1"/>
        <v>0</v>
      </c>
    </row>
    <row r="17" spans="1:9" ht="6" customHeight="1" thickBot="1" x14ac:dyDescent="0.3">
      <c r="A17" s="284"/>
      <c r="B17" s="284"/>
      <c r="C17" s="284"/>
      <c r="D17" s="284"/>
      <c r="E17" s="284"/>
      <c r="F17" s="284"/>
      <c r="G17" s="284"/>
      <c r="H17" s="284"/>
      <c r="I17" s="284"/>
    </row>
    <row r="18" spans="1:9" ht="30" customHeight="1" thickBot="1" x14ac:dyDescent="0.3">
      <c r="A18" s="280"/>
      <c r="B18" s="280" t="s">
        <v>189</v>
      </c>
      <c r="C18" s="30" t="s">
        <v>1693</v>
      </c>
      <c r="D18" s="23" t="s">
        <v>1201</v>
      </c>
      <c r="E18" s="23" t="s">
        <v>1239</v>
      </c>
      <c r="F18" s="22">
        <v>22.2</v>
      </c>
      <c r="G18" s="90">
        <f t="shared" si="0"/>
        <v>1110</v>
      </c>
      <c r="H18" s="226"/>
      <c r="I18" s="27">
        <f t="shared" si="1"/>
        <v>0</v>
      </c>
    </row>
    <row r="19" spans="1:9" ht="30" customHeight="1" thickBot="1" x14ac:dyDescent="0.3">
      <c r="A19" s="280"/>
      <c r="B19" s="280"/>
      <c r="C19" s="30" t="s">
        <v>1694</v>
      </c>
      <c r="D19" s="23" t="s">
        <v>1202</v>
      </c>
      <c r="E19" s="23" t="s">
        <v>1240</v>
      </c>
      <c r="F19" s="22">
        <v>36</v>
      </c>
      <c r="G19" s="90">
        <f t="shared" si="0"/>
        <v>1800</v>
      </c>
      <c r="H19" s="226"/>
      <c r="I19" s="27">
        <f t="shared" si="1"/>
        <v>0</v>
      </c>
    </row>
    <row r="20" spans="1:9" ht="30" customHeight="1" thickBot="1" x14ac:dyDescent="0.3">
      <c r="A20" s="280"/>
      <c r="B20" s="280"/>
      <c r="C20" s="30" t="s">
        <v>1695</v>
      </c>
      <c r="D20" s="23" t="s">
        <v>1203</v>
      </c>
      <c r="E20" s="23" t="s">
        <v>1241</v>
      </c>
      <c r="F20" s="22">
        <v>52.2</v>
      </c>
      <c r="G20" s="90">
        <f t="shared" si="0"/>
        <v>2610</v>
      </c>
      <c r="H20" s="226"/>
      <c r="I20" s="27">
        <f t="shared" si="1"/>
        <v>0</v>
      </c>
    </row>
    <row r="21" spans="1:9" ht="30" customHeight="1" thickBot="1" x14ac:dyDescent="0.3">
      <c r="A21" s="280"/>
      <c r="B21" s="280"/>
      <c r="C21" s="30" t="s">
        <v>1696</v>
      </c>
      <c r="D21" s="23" t="s">
        <v>1204</v>
      </c>
      <c r="E21" s="23" t="s">
        <v>1242</v>
      </c>
      <c r="F21" s="22">
        <v>124.2</v>
      </c>
      <c r="G21" s="90">
        <f t="shared" si="0"/>
        <v>6210</v>
      </c>
      <c r="H21" s="226"/>
      <c r="I21" s="27">
        <f t="shared" si="1"/>
        <v>0</v>
      </c>
    </row>
    <row r="22" spans="1:9" ht="30" customHeight="1" thickBot="1" x14ac:dyDescent="0.3">
      <c r="A22" s="280"/>
      <c r="B22" s="280"/>
      <c r="C22" s="30" t="s">
        <v>1697</v>
      </c>
      <c r="D22" s="23" t="s">
        <v>1205</v>
      </c>
      <c r="E22" s="23" t="s">
        <v>1243</v>
      </c>
      <c r="F22" s="22">
        <v>183</v>
      </c>
      <c r="G22" s="90">
        <f t="shared" si="0"/>
        <v>9150</v>
      </c>
      <c r="H22" s="226"/>
      <c r="I22" s="27">
        <f t="shared" si="1"/>
        <v>0</v>
      </c>
    </row>
    <row r="23" spans="1:9" ht="30" customHeight="1" thickBot="1" x14ac:dyDescent="0.3">
      <c r="A23" s="280"/>
      <c r="B23" s="280"/>
      <c r="C23" s="30" t="s">
        <v>1698</v>
      </c>
      <c r="D23" s="23" t="s">
        <v>1206</v>
      </c>
      <c r="E23" s="23" t="s">
        <v>1244</v>
      </c>
      <c r="F23" s="22">
        <v>273.60000000000002</v>
      </c>
      <c r="G23" s="90">
        <f t="shared" si="0"/>
        <v>13680.000000000002</v>
      </c>
      <c r="H23" s="226"/>
      <c r="I23" s="27">
        <f t="shared" si="1"/>
        <v>0</v>
      </c>
    </row>
    <row r="24" spans="1:9" ht="6" customHeight="1" thickBot="1" x14ac:dyDescent="0.3">
      <c r="A24" s="284"/>
      <c r="B24" s="284"/>
      <c r="C24" s="284"/>
      <c r="D24" s="284"/>
      <c r="E24" s="284"/>
      <c r="F24" s="284"/>
      <c r="G24" s="284"/>
      <c r="H24" s="284"/>
      <c r="I24" s="284"/>
    </row>
    <row r="25" spans="1:9" ht="30" customHeight="1" thickBot="1" x14ac:dyDescent="0.3">
      <c r="A25" s="280"/>
      <c r="B25" s="280" t="s">
        <v>193</v>
      </c>
      <c r="C25" s="30" t="s">
        <v>185</v>
      </c>
      <c r="D25" s="23" t="s">
        <v>1207</v>
      </c>
      <c r="E25" s="23" t="s">
        <v>1235</v>
      </c>
      <c r="F25" s="22">
        <v>6</v>
      </c>
      <c r="G25" s="90">
        <f t="shared" si="0"/>
        <v>300</v>
      </c>
      <c r="H25" s="226"/>
      <c r="I25" s="27">
        <f t="shared" si="1"/>
        <v>0</v>
      </c>
    </row>
    <row r="26" spans="1:9" ht="30" customHeight="1" thickBot="1" x14ac:dyDescent="0.3">
      <c r="A26" s="280"/>
      <c r="B26" s="280"/>
      <c r="C26" s="30" t="s">
        <v>186</v>
      </c>
      <c r="D26" s="23" t="s">
        <v>1208</v>
      </c>
      <c r="E26" s="23">
        <v>100001251</v>
      </c>
      <c r="F26" s="22">
        <v>9.6</v>
      </c>
      <c r="G26" s="90">
        <f t="shared" si="0"/>
        <v>480</v>
      </c>
      <c r="H26" s="226"/>
      <c r="I26" s="27">
        <f t="shared" si="1"/>
        <v>0</v>
      </c>
    </row>
    <row r="27" spans="1:9" ht="30" customHeight="1" thickBot="1" x14ac:dyDescent="0.3">
      <c r="A27" s="280"/>
      <c r="B27" s="280"/>
      <c r="C27" s="30" t="s">
        <v>187</v>
      </c>
      <c r="D27" s="23" t="s">
        <v>1209</v>
      </c>
      <c r="E27" s="23">
        <v>100001394</v>
      </c>
      <c r="F27" s="22">
        <v>15.6</v>
      </c>
      <c r="G27" s="90">
        <f t="shared" si="0"/>
        <v>780</v>
      </c>
      <c r="H27" s="226"/>
      <c r="I27" s="27">
        <f t="shared" si="1"/>
        <v>0</v>
      </c>
    </row>
    <row r="28" spans="1:9" ht="6" customHeight="1" thickBot="1" x14ac:dyDescent="0.3">
      <c r="A28" s="284"/>
      <c r="B28" s="284"/>
      <c r="C28" s="284"/>
      <c r="D28" s="284"/>
      <c r="E28" s="284"/>
      <c r="F28" s="284"/>
      <c r="G28" s="284"/>
      <c r="H28" s="284"/>
      <c r="I28" s="284"/>
    </row>
    <row r="29" spans="1:9" ht="45" customHeight="1" thickBot="1" x14ac:dyDescent="0.3">
      <c r="A29" s="280"/>
      <c r="B29" s="280" t="s">
        <v>678</v>
      </c>
      <c r="C29" s="23" t="s">
        <v>190</v>
      </c>
      <c r="D29" s="23" t="s">
        <v>1210</v>
      </c>
      <c r="E29" s="23" t="s">
        <v>1245</v>
      </c>
      <c r="F29" s="22">
        <v>26.4</v>
      </c>
      <c r="G29" s="90">
        <f t="shared" si="0"/>
        <v>1320</v>
      </c>
      <c r="H29" s="226"/>
      <c r="I29" s="27">
        <f t="shared" si="1"/>
        <v>0</v>
      </c>
    </row>
    <row r="30" spans="1:9" ht="45" customHeight="1" thickBot="1" x14ac:dyDescent="0.3">
      <c r="A30" s="280"/>
      <c r="B30" s="280"/>
      <c r="C30" s="23" t="s">
        <v>1248</v>
      </c>
      <c r="D30" s="23" t="s">
        <v>1211</v>
      </c>
      <c r="E30" s="23" t="s">
        <v>1246</v>
      </c>
      <c r="F30" s="22">
        <v>39.6</v>
      </c>
      <c r="G30" s="90">
        <f t="shared" si="0"/>
        <v>1980</v>
      </c>
      <c r="H30" s="226"/>
      <c r="I30" s="27">
        <f t="shared" si="1"/>
        <v>0</v>
      </c>
    </row>
    <row r="31" spans="1:9" ht="6" customHeight="1" thickBot="1" x14ac:dyDescent="0.3">
      <c r="A31" s="284"/>
      <c r="B31" s="284"/>
      <c r="C31" s="284"/>
      <c r="D31" s="284"/>
      <c r="E31" s="284"/>
      <c r="F31" s="284"/>
      <c r="G31" s="284"/>
      <c r="H31" s="284"/>
      <c r="I31" s="284"/>
    </row>
    <row r="32" spans="1:9" ht="30" customHeight="1" thickBot="1" x14ac:dyDescent="0.3">
      <c r="A32" s="280"/>
      <c r="B32" s="280" t="s">
        <v>1247</v>
      </c>
      <c r="C32" s="30" t="s">
        <v>186</v>
      </c>
      <c r="D32" s="23" t="s">
        <v>1232</v>
      </c>
      <c r="E32" s="23" t="s">
        <v>1250</v>
      </c>
      <c r="F32" s="22">
        <v>12.6</v>
      </c>
      <c r="G32" s="90">
        <f t="shared" si="0"/>
        <v>630</v>
      </c>
      <c r="H32" s="226"/>
      <c r="I32" s="27">
        <f t="shared" si="1"/>
        <v>0</v>
      </c>
    </row>
    <row r="33" spans="1:9" ht="30" customHeight="1" thickBot="1" x14ac:dyDescent="0.3">
      <c r="A33" s="280"/>
      <c r="B33" s="280"/>
      <c r="C33" s="30" t="s">
        <v>1248</v>
      </c>
      <c r="D33" s="23" t="s">
        <v>1249</v>
      </c>
      <c r="E33" s="34">
        <v>100028826</v>
      </c>
      <c r="F33" s="22">
        <v>52.2</v>
      </c>
      <c r="G33" s="90">
        <f t="shared" si="0"/>
        <v>2610</v>
      </c>
      <c r="H33" s="226"/>
      <c r="I33" s="27">
        <f t="shared" si="1"/>
        <v>0</v>
      </c>
    </row>
    <row r="34" spans="1:9" ht="30" customHeight="1" thickBot="1" x14ac:dyDescent="0.3">
      <c r="A34" s="280"/>
      <c r="B34" s="280"/>
      <c r="C34" s="30" t="s">
        <v>190</v>
      </c>
      <c r="D34" s="23" t="s">
        <v>1200</v>
      </c>
      <c r="E34" s="34">
        <v>100028779</v>
      </c>
      <c r="F34" s="22">
        <v>33.6</v>
      </c>
      <c r="G34" s="90">
        <f t="shared" si="0"/>
        <v>1680</v>
      </c>
      <c r="H34" s="226"/>
      <c r="I34" s="27">
        <f t="shared" si="1"/>
        <v>0</v>
      </c>
    </row>
    <row r="35" spans="1:9" ht="6" customHeight="1" thickBot="1" x14ac:dyDescent="0.3">
      <c r="A35" s="284"/>
      <c r="B35" s="284"/>
      <c r="C35" s="284"/>
      <c r="D35" s="284"/>
      <c r="E35" s="284"/>
      <c r="F35" s="284"/>
      <c r="G35" s="284"/>
      <c r="H35" s="284"/>
      <c r="I35" s="284"/>
    </row>
    <row r="36" spans="1:9" ht="30" customHeight="1" thickBot="1" x14ac:dyDescent="0.3">
      <c r="A36" s="280"/>
      <c r="B36" s="280" t="s">
        <v>1261</v>
      </c>
      <c r="C36" s="30" t="s">
        <v>185</v>
      </c>
      <c r="D36" s="23" t="s">
        <v>1251</v>
      </c>
      <c r="E36" s="34">
        <v>100006625</v>
      </c>
      <c r="F36" s="22">
        <v>7.86</v>
      </c>
      <c r="G36" s="90">
        <f t="shared" si="0"/>
        <v>393</v>
      </c>
      <c r="H36" s="226"/>
      <c r="I36" s="27">
        <f t="shared" si="1"/>
        <v>0</v>
      </c>
    </row>
    <row r="37" spans="1:9" ht="30" customHeight="1" thickBot="1" x14ac:dyDescent="0.3">
      <c r="A37" s="280"/>
      <c r="B37" s="280"/>
      <c r="C37" s="30" t="s">
        <v>186</v>
      </c>
      <c r="D37" s="23" t="s">
        <v>1255</v>
      </c>
      <c r="E37" s="34">
        <v>100006777</v>
      </c>
      <c r="F37" s="22">
        <v>21.84</v>
      </c>
      <c r="G37" s="90">
        <f t="shared" si="0"/>
        <v>1092</v>
      </c>
      <c r="H37" s="226"/>
      <c r="I37" s="27">
        <f t="shared" si="1"/>
        <v>0</v>
      </c>
    </row>
    <row r="38" spans="1:9" ht="30" customHeight="1" thickBot="1" x14ac:dyDescent="0.3">
      <c r="A38" s="280"/>
      <c r="B38" s="280"/>
      <c r="C38" s="30" t="s">
        <v>187</v>
      </c>
      <c r="D38" s="23" t="s">
        <v>1232</v>
      </c>
      <c r="E38" s="34" t="s">
        <v>1252</v>
      </c>
      <c r="F38" s="22">
        <v>29.4</v>
      </c>
      <c r="G38" s="90">
        <f t="shared" si="0"/>
        <v>1470</v>
      </c>
      <c r="H38" s="226"/>
      <c r="I38" s="27">
        <f t="shared" si="1"/>
        <v>0</v>
      </c>
    </row>
    <row r="39" spans="1:9" ht="6" customHeight="1" thickBot="1" x14ac:dyDescent="0.3">
      <c r="A39" s="284"/>
      <c r="B39" s="284"/>
      <c r="C39" s="284"/>
      <c r="D39" s="284"/>
      <c r="E39" s="284"/>
      <c r="F39" s="284"/>
      <c r="G39" s="284"/>
      <c r="H39" s="284"/>
      <c r="I39" s="284"/>
    </row>
    <row r="40" spans="1:9" ht="90" customHeight="1" thickBot="1" x14ac:dyDescent="0.3">
      <c r="A40" s="22"/>
      <c r="B40" s="22" t="s">
        <v>1253</v>
      </c>
      <c r="C40" s="30" t="s">
        <v>185</v>
      </c>
      <c r="D40" s="23" t="s">
        <v>1254</v>
      </c>
      <c r="E40" s="34">
        <v>100027597</v>
      </c>
      <c r="F40" s="22">
        <v>7.8</v>
      </c>
      <c r="G40" s="90">
        <f t="shared" si="0"/>
        <v>390</v>
      </c>
      <c r="H40" s="226"/>
      <c r="I40" s="27">
        <f t="shared" si="1"/>
        <v>0</v>
      </c>
    </row>
    <row r="41" spans="1:9" ht="6" customHeight="1" thickBot="1" x14ac:dyDescent="0.3">
      <c r="A41" s="284"/>
      <c r="B41" s="284"/>
      <c r="C41" s="284"/>
      <c r="D41" s="284"/>
      <c r="E41" s="284"/>
      <c r="F41" s="284"/>
      <c r="G41" s="284"/>
      <c r="H41" s="284"/>
      <c r="I41" s="284"/>
    </row>
    <row r="42" spans="1:9" ht="90" customHeight="1" thickBot="1" x14ac:dyDescent="0.3">
      <c r="A42" s="22"/>
      <c r="B42" s="22" t="s">
        <v>1703</v>
      </c>
      <c r="C42" s="30" t="s">
        <v>185</v>
      </c>
      <c r="D42" s="23" t="s">
        <v>1256</v>
      </c>
      <c r="E42" s="34">
        <v>100027542</v>
      </c>
      <c r="F42" s="22">
        <v>8.4</v>
      </c>
      <c r="G42" s="90">
        <f t="shared" si="0"/>
        <v>420</v>
      </c>
      <c r="H42" s="226"/>
      <c r="I42" s="27">
        <f t="shared" si="1"/>
        <v>0</v>
      </c>
    </row>
    <row r="43" spans="1:9" ht="6" customHeight="1" thickBot="1" x14ac:dyDescent="0.3">
      <c r="A43" s="284"/>
      <c r="B43" s="284"/>
      <c r="C43" s="284"/>
      <c r="D43" s="284"/>
      <c r="E43" s="284"/>
      <c r="F43" s="284"/>
      <c r="G43" s="284"/>
      <c r="H43" s="284"/>
      <c r="I43" s="284"/>
    </row>
    <row r="44" spans="1:9" ht="30" customHeight="1" thickBot="1" x14ac:dyDescent="0.3">
      <c r="A44" s="280"/>
      <c r="B44" s="280" t="s">
        <v>194</v>
      </c>
      <c r="C44" s="30" t="s">
        <v>185</v>
      </c>
      <c r="D44" s="23" t="s">
        <v>1212</v>
      </c>
      <c r="E44" s="23" t="s">
        <v>768</v>
      </c>
      <c r="F44" s="22">
        <v>5.4</v>
      </c>
      <c r="G44" s="90">
        <f t="shared" si="0"/>
        <v>270</v>
      </c>
      <c r="H44" s="226"/>
      <c r="I44" s="27">
        <f t="shared" si="1"/>
        <v>0</v>
      </c>
    </row>
    <row r="45" spans="1:9" ht="30" customHeight="1" thickBot="1" x14ac:dyDescent="0.3">
      <c r="A45" s="280"/>
      <c r="B45" s="280"/>
      <c r="C45" s="30" t="s">
        <v>186</v>
      </c>
      <c r="D45" s="23" t="s">
        <v>1213</v>
      </c>
      <c r="E45" s="23" t="s">
        <v>769</v>
      </c>
      <c r="F45" s="22">
        <v>8.4</v>
      </c>
      <c r="G45" s="90">
        <f t="shared" si="0"/>
        <v>420</v>
      </c>
      <c r="H45" s="226"/>
      <c r="I45" s="27">
        <f t="shared" si="1"/>
        <v>0</v>
      </c>
    </row>
    <row r="46" spans="1:9" ht="30" customHeight="1" thickBot="1" x14ac:dyDescent="0.3">
      <c r="A46" s="280"/>
      <c r="B46" s="280"/>
      <c r="C46" s="30" t="s">
        <v>187</v>
      </c>
      <c r="D46" s="23" t="s">
        <v>1214</v>
      </c>
      <c r="E46" s="23" t="s">
        <v>770</v>
      </c>
      <c r="F46" s="22">
        <v>13.2</v>
      </c>
      <c r="G46" s="90">
        <f t="shared" si="0"/>
        <v>660</v>
      </c>
      <c r="H46" s="226"/>
      <c r="I46" s="27">
        <f t="shared" si="1"/>
        <v>0</v>
      </c>
    </row>
    <row r="47" spans="1:9" ht="30" customHeight="1" thickBot="1" x14ac:dyDescent="0.3">
      <c r="A47" s="280"/>
      <c r="B47" s="280"/>
      <c r="C47" s="30" t="s">
        <v>190</v>
      </c>
      <c r="D47" s="23" t="s">
        <v>1215</v>
      </c>
      <c r="E47" s="23" t="s">
        <v>771</v>
      </c>
      <c r="F47" s="22">
        <v>24</v>
      </c>
      <c r="G47" s="90">
        <f t="shared" si="0"/>
        <v>1200</v>
      </c>
      <c r="H47" s="226"/>
      <c r="I47" s="27">
        <f t="shared" si="1"/>
        <v>0</v>
      </c>
    </row>
    <row r="48" spans="1:9" ht="30" customHeight="1" thickBot="1" x14ac:dyDescent="0.3">
      <c r="A48" s="280"/>
      <c r="B48" s="280"/>
      <c r="C48" s="30" t="s">
        <v>191</v>
      </c>
      <c r="D48" s="23" t="s">
        <v>1216</v>
      </c>
      <c r="E48" s="23" t="s">
        <v>772</v>
      </c>
      <c r="F48" s="22">
        <v>31.8</v>
      </c>
      <c r="G48" s="90">
        <f t="shared" si="0"/>
        <v>1590</v>
      </c>
      <c r="H48" s="226"/>
      <c r="I48" s="27">
        <f t="shared" si="1"/>
        <v>0</v>
      </c>
    </row>
    <row r="49" spans="1:9" ht="30" customHeight="1" thickBot="1" x14ac:dyDescent="0.3">
      <c r="A49" s="280"/>
      <c r="B49" s="280"/>
      <c r="C49" s="30" t="s">
        <v>192</v>
      </c>
      <c r="D49" s="23" t="s">
        <v>1217</v>
      </c>
      <c r="E49" s="23" t="s">
        <v>773</v>
      </c>
      <c r="F49" s="22">
        <v>52.8</v>
      </c>
      <c r="G49" s="90">
        <f t="shared" si="0"/>
        <v>2640</v>
      </c>
      <c r="H49" s="226"/>
      <c r="I49" s="27">
        <f t="shared" si="1"/>
        <v>0</v>
      </c>
    </row>
    <row r="50" spans="1:9" ht="6" customHeight="1" thickBot="1" x14ac:dyDescent="0.3">
      <c r="A50" s="284"/>
      <c r="B50" s="284"/>
      <c r="C50" s="284"/>
      <c r="D50" s="284"/>
      <c r="E50" s="284"/>
      <c r="F50" s="284"/>
      <c r="G50" s="284"/>
      <c r="H50" s="284"/>
      <c r="I50" s="284"/>
    </row>
    <row r="51" spans="1:9" ht="45" customHeight="1" thickBot="1" x14ac:dyDescent="0.3">
      <c r="A51" s="280"/>
      <c r="B51" s="280" t="s">
        <v>1262</v>
      </c>
      <c r="C51" s="30" t="s">
        <v>185</v>
      </c>
      <c r="D51" s="23" t="s">
        <v>1257</v>
      </c>
      <c r="E51" s="34">
        <v>100032700</v>
      </c>
      <c r="F51" s="22">
        <v>5.52</v>
      </c>
      <c r="G51" s="90">
        <f t="shared" si="0"/>
        <v>276</v>
      </c>
      <c r="H51" s="226"/>
      <c r="I51" s="27">
        <f t="shared" si="1"/>
        <v>0</v>
      </c>
    </row>
    <row r="52" spans="1:9" ht="45" customHeight="1" thickBot="1" x14ac:dyDescent="0.3">
      <c r="A52" s="280"/>
      <c r="B52" s="280"/>
      <c r="C52" s="30" t="s">
        <v>186</v>
      </c>
      <c r="D52" s="23" t="s">
        <v>1258</v>
      </c>
      <c r="E52" s="34">
        <v>100032701</v>
      </c>
      <c r="F52" s="22">
        <v>8.2799999999999994</v>
      </c>
      <c r="G52" s="90">
        <f t="shared" si="0"/>
        <v>413.99999999999994</v>
      </c>
      <c r="H52" s="226"/>
      <c r="I52" s="27">
        <f t="shared" si="1"/>
        <v>0</v>
      </c>
    </row>
    <row r="53" spans="1:9" ht="6" customHeight="1" thickBot="1" x14ac:dyDescent="0.3">
      <c r="A53" s="284"/>
      <c r="B53" s="284"/>
      <c r="C53" s="284"/>
      <c r="D53" s="284"/>
      <c r="E53" s="284"/>
      <c r="F53" s="284"/>
      <c r="G53" s="284"/>
      <c r="H53" s="284"/>
      <c r="I53" s="284"/>
    </row>
    <row r="54" spans="1:9" ht="90" customHeight="1" thickBot="1" x14ac:dyDescent="0.3">
      <c r="A54" s="22"/>
      <c r="B54" s="22" t="s">
        <v>1259</v>
      </c>
      <c r="C54" s="30" t="s">
        <v>185</v>
      </c>
      <c r="D54" s="23" t="s">
        <v>1260</v>
      </c>
      <c r="E54" s="34">
        <v>100009014</v>
      </c>
      <c r="F54" s="22">
        <v>32.159999999999997</v>
      </c>
      <c r="G54" s="90">
        <f t="shared" si="0"/>
        <v>1607.9999999999998</v>
      </c>
      <c r="H54" s="226"/>
      <c r="I54" s="27">
        <f t="shared" si="1"/>
        <v>0</v>
      </c>
    </row>
    <row r="55" spans="1:9" s="217" customFormat="1" ht="15.45" customHeight="1" thickBot="1" x14ac:dyDescent="0.3">
      <c r="A55" s="214"/>
      <c r="B55" s="214"/>
      <c r="C55" s="214"/>
      <c r="D55" s="214"/>
      <c r="E55" s="214"/>
      <c r="F55" s="214"/>
      <c r="G55" s="216"/>
      <c r="H55" s="214"/>
      <c r="I55" s="214"/>
    </row>
    <row r="56" spans="1:9" s="217" customFormat="1" ht="33" customHeight="1" thickBot="1" x14ac:dyDescent="0.3">
      <c r="A56" s="298" t="s">
        <v>1689</v>
      </c>
      <c r="B56" s="298"/>
      <c r="C56" s="218"/>
      <c r="D56" s="219"/>
      <c r="E56" s="219"/>
      <c r="F56" s="219"/>
      <c r="G56" s="298" t="s">
        <v>21</v>
      </c>
      <c r="H56" s="298"/>
      <c r="I56" s="298"/>
    </row>
    <row r="57" spans="1:9" s="217" customFormat="1" ht="41.7" customHeight="1" thickBot="1" x14ac:dyDescent="0.3">
      <c r="A57" s="298"/>
      <c r="B57" s="298"/>
      <c r="C57" s="218"/>
      <c r="D57" s="219"/>
      <c r="E57" s="219"/>
      <c r="F57" s="219"/>
      <c r="G57" s="298"/>
      <c r="H57" s="298"/>
      <c r="I57" s="298"/>
    </row>
    <row r="58" spans="1:9" ht="7.2" hidden="1" customHeight="1" x14ac:dyDescent="0.25">
      <c r="B58" s="227"/>
      <c r="F58" s="227"/>
    </row>
  </sheetData>
  <mergeCells count="33">
    <mergeCell ref="A8:I8"/>
    <mergeCell ref="A1:I2"/>
    <mergeCell ref="A9:A11"/>
    <mergeCell ref="A13:A16"/>
    <mergeCell ref="A18:A23"/>
    <mergeCell ref="A12:I12"/>
    <mergeCell ref="A17:I17"/>
    <mergeCell ref="A25:A27"/>
    <mergeCell ref="A44:A49"/>
    <mergeCell ref="A32:A34"/>
    <mergeCell ref="A36:A38"/>
    <mergeCell ref="B9:B11"/>
    <mergeCell ref="B13:B16"/>
    <mergeCell ref="B18:B23"/>
    <mergeCell ref="B25:B27"/>
    <mergeCell ref="B44:B49"/>
    <mergeCell ref="B32:B34"/>
    <mergeCell ref="B36:B38"/>
    <mergeCell ref="A24:I24"/>
    <mergeCell ref="A28:I28"/>
    <mergeCell ref="A31:I31"/>
    <mergeCell ref="A35:I35"/>
    <mergeCell ref="A39:I39"/>
    <mergeCell ref="A51:A52"/>
    <mergeCell ref="B51:B52"/>
    <mergeCell ref="G56:I57"/>
    <mergeCell ref="B29:B30"/>
    <mergeCell ref="A29:A30"/>
    <mergeCell ref="A56:B57"/>
    <mergeCell ref="A41:I41"/>
    <mergeCell ref="A43:I43"/>
    <mergeCell ref="A50:I50"/>
    <mergeCell ref="A53:I53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3A58-25FB-4116-8B1F-F50466D7D44B}">
  <dimension ref="A1:I59"/>
  <sheetViews>
    <sheetView zoomScale="60" zoomScaleNormal="60" workbookViewId="0">
      <pane ySplit="7" topLeftCell="A51" activePane="bottomLeft" state="frozen"/>
      <selection pane="bottomLeft" sqref="A1:XFD1048576"/>
    </sheetView>
  </sheetViews>
  <sheetFormatPr defaultColWidth="0" defaultRowHeight="18" customHeight="1" zeroHeight="1" x14ac:dyDescent="0.35"/>
  <cols>
    <col min="1" max="1" width="33" style="14" customWidth="1"/>
    <col min="2" max="2" width="27.109375" style="14" customWidth="1"/>
    <col min="3" max="3" width="11.33203125" style="14" customWidth="1"/>
    <col min="4" max="4" width="20.44140625" style="14" bestFit="1" customWidth="1"/>
    <col min="5" max="5" width="11.109375" style="14" hidden="1" customWidth="1"/>
    <col min="6" max="6" width="18" style="14" customWidth="1"/>
    <col min="7" max="7" width="16.33203125" style="223" customWidth="1"/>
    <col min="8" max="8" width="17.109375" style="54" customWidth="1"/>
    <col min="9" max="9" width="17.6640625" style="14" customWidth="1"/>
    <col min="10" max="16384" width="9" style="14" hidden="1"/>
  </cols>
  <sheetData>
    <row r="1" spans="1:9" ht="75.45" customHeight="1" x14ac:dyDescent="0.3">
      <c r="A1" s="310"/>
      <c r="B1" s="311"/>
      <c r="C1" s="311"/>
      <c r="D1" s="311"/>
      <c r="E1" s="311"/>
      <c r="F1" s="311"/>
      <c r="G1" s="311"/>
      <c r="H1" s="311"/>
      <c r="I1" s="312"/>
    </row>
    <row r="2" spans="1:9" ht="34.200000000000003" customHeight="1" thickBot="1" x14ac:dyDescent="0.35">
      <c r="A2" s="313"/>
      <c r="B2" s="314"/>
      <c r="C2" s="314"/>
      <c r="D2" s="314"/>
      <c r="E2" s="314"/>
      <c r="F2" s="314"/>
      <c r="G2" s="314"/>
      <c r="H2" s="314"/>
      <c r="I2" s="315"/>
    </row>
    <row r="3" spans="1:9" ht="25.2" customHeight="1" thickBot="1" x14ac:dyDescent="0.35">
      <c r="A3" s="52"/>
      <c r="B3" s="52"/>
      <c r="C3" s="52"/>
      <c r="D3" s="52"/>
      <c r="E3" s="52"/>
      <c r="F3" s="52"/>
      <c r="G3" s="86">
        <v>0</v>
      </c>
      <c r="H3" s="71"/>
      <c r="I3" s="52"/>
    </row>
    <row r="4" spans="1:9" ht="15" customHeight="1" thickBot="1" x14ac:dyDescent="0.4">
      <c r="A4" s="52"/>
      <c r="B4" s="52"/>
      <c r="C4" s="52"/>
      <c r="D4" s="52"/>
      <c r="E4" s="52"/>
      <c r="F4" s="52"/>
      <c r="G4" s="221"/>
      <c r="H4" s="71"/>
      <c r="I4" s="52"/>
    </row>
    <row r="5" spans="1:9" ht="25.2" customHeight="1" thickBot="1" x14ac:dyDescent="0.35">
      <c r="A5" s="52"/>
      <c r="B5" s="53"/>
      <c r="C5" s="256" t="s">
        <v>1704</v>
      </c>
      <c r="D5" s="190">
        <f>SUM(I9:I11,I13:I16,I18:I23,I25:I27,I29:I30,I32:I33,I35:I37,I39,I41,I43:I48,I50:I51,I53:I55)</f>
        <v>0</v>
      </c>
      <c r="E5" s="52"/>
      <c r="F5" s="52"/>
      <c r="G5" s="257">
        <v>100</v>
      </c>
      <c r="H5" s="71"/>
      <c r="I5" s="52"/>
    </row>
    <row r="6" spans="1:9" ht="15" customHeight="1" thickBot="1" x14ac:dyDescent="0.4">
      <c r="A6" s="17"/>
      <c r="B6" s="17"/>
      <c r="C6" s="17"/>
      <c r="D6" s="17"/>
      <c r="E6" s="17"/>
      <c r="F6" s="17"/>
      <c r="G6" s="222"/>
      <c r="H6" s="60"/>
      <c r="I6" s="17"/>
    </row>
    <row r="7" spans="1:9" s="61" customFormat="1" ht="86.7" customHeight="1" thickBot="1" x14ac:dyDescent="0.45">
      <c r="A7" s="28" t="s">
        <v>0</v>
      </c>
      <c r="B7" s="28" t="s">
        <v>1</v>
      </c>
      <c r="C7" s="28" t="s">
        <v>196</v>
      </c>
      <c r="D7" s="28" t="s">
        <v>3</v>
      </c>
      <c r="E7" s="28" t="s">
        <v>247</v>
      </c>
      <c r="F7" s="28" t="s">
        <v>181</v>
      </c>
      <c r="G7" s="89" t="s">
        <v>195</v>
      </c>
      <c r="H7" s="28" t="s">
        <v>182</v>
      </c>
      <c r="I7" s="28" t="s">
        <v>183</v>
      </c>
    </row>
    <row r="8" spans="1:9" ht="6" customHeight="1" thickBot="1" x14ac:dyDescent="0.35">
      <c r="A8" s="284"/>
      <c r="B8" s="284"/>
      <c r="C8" s="284"/>
      <c r="D8" s="284"/>
      <c r="E8" s="284"/>
      <c r="F8" s="284"/>
      <c r="G8" s="284"/>
      <c r="H8" s="284"/>
      <c r="I8" s="284"/>
    </row>
    <row r="9" spans="1:9" ht="30" customHeight="1" thickBot="1" x14ac:dyDescent="0.35">
      <c r="A9" s="280"/>
      <c r="B9" s="280" t="s">
        <v>184</v>
      </c>
      <c r="C9" s="30" t="s">
        <v>185</v>
      </c>
      <c r="D9" s="23" t="s">
        <v>1194</v>
      </c>
      <c r="E9" s="23" t="s">
        <v>1233</v>
      </c>
      <c r="F9" s="181">
        <v>5.25</v>
      </c>
      <c r="G9" s="98">
        <f>F9*(1-$G$3)*$G$5</f>
        <v>525</v>
      </c>
      <c r="H9" s="186"/>
      <c r="I9" s="27">
        <f>G9*H9</f>
        <v>0</v>
      </c>
    </row>
    <row r="10" spans="1:9" ht="30" customHeight="1" thickBot="1" x14ac:dyDescent="0.35">
      <c r="A10" s="280"/>
      <c r="B10" s="280"/>
      <c r="C10" s="30" t="s">
        <v>186</v>
      </c>
      <c r="D10" s="23" t="s">
        <v>1195</v>
      </c>
      <c r="E10" s="23" t="s">
        <v>1234</v>
      </c>
      <c r="F10" s="181">
        <v>9.15</v>
      </c>
      <c r="G10" s="98">
        <f>F10*(1-$G$3)*$G$5</f>
        <v>915</v>
      </c>
      <c r="H10" s="186"/>
      <c r="I10" s="27">
        <f t="shared" ref="I10:I53" si="0">G10*H10</f>
        <v>0</v>
      </c>
    </row>
    <row r="11" spans="1:9" ht="30" customHeight="1" thickBot="1" x14ac:dyDescent="0.35">
      <c r="A11" s="280"/>
      <c r="B11" s="280"/>
      <c r="C11" s="30" t="s">
        <v>187</v>
      </c>
      <c r="D11" s="23" t="s">
        <v>1196</v>
      </c>
      <c r="E11" s="23">
        <v>100002468</v>
      </c>
      <c r="F11" s="181">
        <v>14.64</v>
      </c>
      <c r="G11" s="98">
        <f t="shared" ref="G11:G53" si="1">F11*(1-$G$3)*$G$5</f>
        <v>1464</v>
      </c>
      <c r="H11" s="186"/>
      <c r="I11" s="27">
        <f t="shared" si="0"/>
        <v>0</v>
      </c>
    </row>
    <row r="12" spans="1:9" ht="6" customHeight="1" thickBot="1" x14ac:dyDescent="0.35">
      <c r="A12" s="284"/>
      <c r="B12" s="284"/>
      <c r="C12" s="284"/>
      <c r="D12" s="284"/>
      <c r="E12" s="284"/>
      <c r="F12" s="284"/>
      <c r="G12" s="284"/>
      <c r="H12" s="284"/>
      <c r="I12" s="284"/>
    </row>
    <row r="13" spans="1:9" ht="30" customHeight="1" thickBot="1" x14ac:dyDescent="0.35">
      <c r="A13" s="280"/>
      <c r="B13" s="280" t="s">
        <v>188</v>
      </c>
      <c r="C13" s="30" t="s">
        <v>1690</v>
      </c>
      <c r="D13" s="23" t="s">
        <v>1197</v>
      </c>
      <c r="E13" s="23" t="s">
        <v>1236</v>
      </c>
      <c r="F13" s="181">
        <v>8.5399999999999991</v>
      </c>
      <c r="G13" s="98">
        <f t="shared" si="1"/>
        <v>853.99999999999989</v>
      </c>
      <c r="H13" s="186"/>
      <c r="I13" s="27">
        <f t="shared" si="0"/>
        <v>0</v>
      </c>
    </row>
    <row r="14" spans="1:9" ht="30" customHeight="1" thickBot="1" x14ac:dyDescent="0.35">
      <c r="A14" s="280"/>
      <c r="B14" s="280"/>
      <c r="C14" s="30" t="s">
        <v>1691</v>
      </c>
      <c r="D14" s="23" t="s">
        <v>1198</v>
      </c>
      <c r="E14" s="23" t="s">
        <v>1237</v>
      </c>
      <c r="F14" s="181">
        <v>12.81</v>
      </c>
      <c r="G14" s="98">
        <f t="shared" si="1"/>
        <v>1281</v>
      </c>
      <c r="H14" s="186"/>
      <c r="I14" s="27">
        <f t="shared" si="0"/>
        <v>0</v>
      </c>
    </row>
    <row r="15" spans="1:9" ht="30" customHeight="1" thickBot="1" x14ac:dyDescent="0.35">
      <c r="A15" s="280"/>
      <c r="B15" s="280"/>
      <c r="C15" s="30" t="s">
        <v>1692</v>
      </c>
      <c r="D15" s="23" t="s">
        <v>1199</v>
      </c>
      <c r="E15" s="34">
        <v>100002257</v>
      </c>
      <c r="F15" s="181">
        <v>22.57</v>
      </c>
      <c r="G15" s="98">
        <f t="shared" si="1"/>
        <v>2257</v>
      </c>
      <c r="H15" s="186"/>
      <c r="I15" s="27">
        <f t="shared" si="0"/>
        <v>0</v>
      </c>
    </row>
    <row r="16" spans="1:9" ht="30" customHeight="1" thickBot="1" x14ac:dyDescent="0.35">
      <c r="A16" s="280"/>
      <c r="B16" s="280"/>
      <c r="C16" s="30" t="s">
        <v>1693</v>
      </c>
      <c r="D16" s="23" t="s">
        <v>1200</v>
      </c>
      <c r="E16" s="23" t="s">
        <v>1238</v>
      </c>
      <c r="F16" s="181">
        <v>34.159999999999997</v>
      </c>
      <c r="G16" s="98">
        <f t="shared" si="1"/>
        <v>3415.9999999999995</v>
      </c>
      <c r="H16" s="186"/>
      <c r="I16" s="27">
        <f t="shared" si="0"/>
        <v>0</v>
      </c>
    </row>
    <row r="17" spans="1:9" ht="6" customHeight="1" thickBot="1" x14ac:dyDescent="0.35">
      <c r="A17" s="284"/>
      <c r="B17" s="284"/>
      <c r="C17" s="284"/>
      <c r="D17" s="284"/>
      <c r="E17" s="284"/>
      <c r="F17" s="284"/>
      <c r="G17" s="284"/>
      <c r="H17" s="284"/>
      <c r="I17" s="284"/>
    </row>
    <row r="18" spans="1:9" ht="30" customHeight="1" thickBot="1" x14ac:dyDescent="0.35">
      <c r="A18" s="280"/>
      <c r="B18" s="280" t="s">
        <v>189</v>
      </c>
      <c r="C18" s="30" t="s">
        <v>1693</v>
      </c>
      <c r="D18" s="23" t="s">
        <v>1201</v>
      </c>
      <c r="E18" s="23" t="s">
        <v>1239</v>
      </c>
      <c r="F18" s="181">
        <v>22.57</v>
      </c>
      <c r="G18" s="98">
        <f t="shared" si="1"/>
        <v>2257</v>
      </c>
      <c r="H18" s="186"/>
      <c r="I18" s="27">
        <f t="shared" si="0"/>
        <v>0</v>
      </c>
    </row>
    <row r="19" spans="1:9" ht="30" customHeight="1" thickBot="1" x14ac:dyDescent="0.35">
      <c r="A19" s="280"/>
      <c r="B19" s="280"/>
      <c r="C19" s="30" t="s">
        <v>1694</v>
      </c>
      <c r="D19" s="23" t="s">
        <v>1202</v>
      </c>
      <c r="E19" s="23" t="s">
        <v>1240</v>
      </c>
      <c r="F19" s="181">
        <v>36.6</v>
      </c>
      <c r="G19" s="98">
        <f t="shared" si="1"/>
        <v>3660</v>
      </c>
      <c r="H19" s="186"/>
      <c r="I19" s="27">
        <f t="shared" si="0"/>
        <v>0</v>
      </c>
    </row>
    <row r="20" spans="1:9" ht="30" customHeight="1" thickBot="1" x14ac:dyDescent="0.35">
      <c r="A20" s="280"/>
      <c r="B20" s="280"/>
      <c r="C20" s="30" t="s">
        <v>1695</v>
      </c>
      <c r="D20" s="23" t="s">
        <v>1203</v>
      </c>
      <c r="E20" s="23" t="s">
        <v>1241</v>
      </c>
      <c r="F20" s="181">
        <v>53.07</v>
      </c>
      <c r="G20" s="98">
        <f t="shared" si="1"/>
        <v>5307</v>
      </c>
      <c r="H20" s="186"/>
      <c r="I20" s="27">
        <f t="shared" si="0"/>
        <v>0</v>
      </c>
    </row>
    <row r="21" spans="1:9" ht="30" customHeight="1" thickBot="1" x14ac:dyDescent="0.35">
      <c r="A21" s="280"/>
      <c r="B21" s="280"/>
      <c r="C21" s="30" t="s">
        <v>1696</v>
      </c>
      <c r="D21" s="23" t="s">
        <v>1204</v>
      </c>
      <c r="E21" s="23" t="s">
        <v>1242</v>
      </c>
      <c r="F21" s="181">
        <v>126.27</v>
      </c>
      <c r="G21" s="98">
        <f t="shared" si="1"/>
        <v>12627</v>
      </c>
      <c r="H21" s="186"/>
      <c r="I21" s="27">
        <f t="shared" si="0"/>
        <v>0</v>
      </c>
    </row>
    <row r="22" spans="1:9" ht="30" customHeight="1" thickBot="1" x14ac:dyDescent="0.35">
      <c r="A22" s="280"/>
      <c r="B22" s="280"/>
      <c r="C22" s="30" t="s">
        <v>1697</v>
      </c>
      <c r="D22" s="23" t="s">
        <v>1205</v>
      </c>
      <c r="E22" s="23" t="s">
        <v>1243</v>
      </c>
      <c r="F22" s="181">
        <v>186.06</v>
      </c>
      <c r="G22" s="98">
        <f t="shared" si="1"/>
        <v>18606</v>
      </c>
      <c r="H22" s="186"/>
      <c r="I22" s="27">
        <f t="shared" si="0"/>
        <v>0</v>
      </c>
    </row>
    <row r="23" spans="1:9" ht="30" customHeight="1" thickBot="1" x14ac:dyDescent="0.35">
      <c r="A23" s="280"/>
      <c r="B23" s="280"/>
      <c r="C23" s="30" t="s">
        <v>1698</v>
      </c>
      <c r="D23" s="23" t="s">
        <v>1206</v>
      </c>
      <c r="E23" s="23" t="s">
        <v>1244</v>
      </c>
      <c r="F23" s="181">
        <v>278.17</v>
      </c>
      <c r="G23" s="98">
        <f t="shared" si="1"/>
        <v>27817</v>
      </c>
      <c r="H23" s="186"/>
      <c r="I23" s="27">
        <f t="shared" si="0"/>
        <v>0</v>
      </c>
    </row>
    <row r="24" spans="1:9" ht="6" customHeight="1" thickBot="1" x14ac:dyDescent="0.35">
      <c r="A24" s="284"/>
      <c r="B24" s="284"/>
      <c r="C24" s="284"/>
      <c r="D24" s="284"/>
      <c r="E24" s="284"/>
      <c r="F24" s="284"/>
      <c r="G24" s="284"/>
      <c r="H24" s="284"/>
      <c r="I24" s="284"/>
    </row>
    <row r="25" spans="1:9" ht="30" customHeight="1" thickBot="1" x14ac:dyDescent="0.35">
      <c r="A25" s="280"/>
      <c r="B25" s="280" t="s">
        <v>193</v>
      </c>
      <c r="C25" s="30" t="s">
        <v>185</v>
      </c>
      <c r="D25" s="23" t="s">
        <v>1207</v>
      </c>
      <c r="E25" s="23" t="s">
        <v>1235</v>
      </c>
      <c r="F25" s="181">
        <v>6.1</v>
      </c>
      <c r="G25" s="98">
        <f t="shared" si="1"/>
        <v>610</v>
      </c>
      <c r="H25" s="186"/>
      <c r="I25" s="27">
        <f t="shared" si="0"/>
        <v>0</v>
      </c>
    </row>
    <row r="26" spans="1:9" ht="30" customHeight="1" thickBot="1" x14ac:dyDescent="0.35">
      <c r="A26" s="280"/>
      <c r="B26" s="280"/>
      <c r="C26" s="30" t="s">
        <v>186</v>
      </c>
      <c r="D26" s="23" t="s">
        <v>1208</v>
      </c>
      <c r="E26" s="23">
        <v>100001251</v>
      </c>
      <c r="F26" s="181">
        <v>9.76</v>
      </c>
      <c r="G26" s="98">
        <f t="shared" si="1"/>
        <v>976</v>
      </c>
      <c r="H26" s="186"/>
      <c r="I26" s="27">
        <f t="shared" si="0"/>
        <v>0</v>
      </c>
    </row>
    <row r="27" spans="1:9" ht="30" customHeight="1" thickBot="1" x14ac:dyDescent="0.35">
      <c r="A27" s="280"/>
      <c r="B27" s="280"/>
      <c r="C27" s="30" t="s">
        <v>187</v>
      </c>
      <c r="D27" s="23" t="s">
        <v>1209</v>
      </c>
      <c r="E27" s="23">
        <v>100001394</v>
      </c>
      <c r="F27" s="181">
        <v>15.86</v>
      </c>
      <c r="G27" s="98">
        <f t="shared" si="1"/>
        <v>1586</v>
      </c>
      <c r="H27" s="186"/>
      <c r="I27" s="27">
        <f t="shared" si="0"/>
        <v>0</v>
      </c>
    </row>
    <row r="28" spans="1:9" ht="6" customHeight="1" thickBot="1" x14ac:dyDescent="0.35">
      <c r="A28" s="284"/>
      <c r="B28" s="284"/>
      <c r="C28" s="284"/>
      <c r="D28" s="284"/>
      <c r="E28" s="284"/>
      <c r="F28" s="284"/>
      <c r="G28" s="284"/>
      <c r="H28" s="284"/>
      <c r="I28" s="284"/>
    </row>
    <row r="29" spans="1:9" ht="45" customHeight="1" thickBot="1" x14ac:dyDescent="0.35">
      <c r="A29" s="280"/>
      <c r="B29" s="280" t="s">
        <v>678</v>
      </c>
      <c r="C29" s="23" t="s">
        <v>190</v>
      </c>
      <c r="D29" s="23" t="s">
        <v>1210</v>
      </c>
      <c r="E29" s="23" t="s">
        <v>1245</v>
      </c>
      <c r="F29" s="181">
        <v>26.84</v>
      </c>
      <c r="G29" s="98">
        <f t="shared" si="1"/>
        <v>2684</v>
      </c>
      <c r="H29" s="186"/>
      <c r="I29" s="27">
        <f t="shared" si="0"/>
        <v>0</v>
      </c>
    </row>
    <row r="30" spans="1:9" ht="45" customHeight="1" thickBot="1" x14ac:dyDescent="0.35">
      <c r="A30" s="280"/>
      <c r="B30" s="280"/>
      <c r="C30" s="23" t="s">
        <v>1248</v>
      </c>
      <c r="D30" s="23" t="s">
        <v>1211</v>
      </c>
      <c r="E30" s="23" t="s">
        <v>1246</v>
      </c>
      <c r="F30" s="181">
        <v>40.26</v>
      </c>
      <c r="G30" s="98">
        <f t="shared" si="1"/>
        <v>4026</v>
      </c>
      <c r="H30" s="186"/>
      <c r="I30" s="27">
        <f t="shared" si="0"/>
        <v>0</v>
      </c>
    </row>
    <row r="31" spans="1:9" ht="6" customHeight="1" thickBot="1" x14ac:dyDescent="0.35">
      <c r="A31" s="284"/>
      <c r="B31" s="284"/>
      <c r="C31" s="284"/>
      <c r="D31" s="284"/>
      <c r="E31" s="284"/>
      <c r="F31" s="284"/>
      <c r="G31" s="284"/>
      <c r="H31" s="284"/>
      <c r="I31" s="284"/>
    </row>
    <row r="32" spans="1:9" ht="45" customHeight="1" thickBot="1" x14ac:dyDescent="0.35">
      <c r="A32" s="280"/>
      <c r="B32" s="289" t="s">
        <v>1247</v>
      </c>
      <c r="C32" s="30" t="s">
        <v>1248</v>
      </c>
      <c r="D32" s="23" t="s">
        <v>1249</v>
      </c>
      <c r="E32" s="34">
        <v>100028826</v>
      </c>
      <c r="F32" s="181">
        <v>53.07</v>
      </c>
      <c r="G32" s="98">
        <f t="shared" si="1"/>
        <v>5307</v>
      </c>
      <c r="H32" s="186"/>
      <c r="I32" s="27">
        <f t="shared" si="0"/>
        <v>0</v>
      </c>
    </row>
    <row r="33" spans="1:9" ht="45" customHeight="1" thickBot="1" x14ac:dyDescent="0.35">
      <c r="A33" s="280"/>
      <c r="B33" s="291"/>
      <c r="C33" s="30" t="s">
        <v>190</v>
      </c>
      <c r="D33" s="23" t="s">
        <v>1200</v>
      </c>
      <c r="E33" s="34">
        <v>100028779</v>
      </c>
      <c r="F33" s="181">
        <v>34.159999999999997</v>
      </c>
      <c r="G33" s="98">
        <f t="shared" si="1"/>
        <v>3415.9999999999995</v>
      </c>
      <c r="H33" s="186"/>
      <c r="I33" s="27">
        <f t="shared" si="0"/>
        <v>0</v>
      </c>
    </row>
    <row r="34" spans="1:9" ht="6" customHeight="1" thickBot="1" x14ac:dyDescent="0.35">
      <c r="A34" s="284"/>
      <c r="B34" s="284"/>
      <c r="C34" s="284"/>
      <c r="D34" s="284"/>
      <c r="E34" s="284"/>
      <c r="F34" s="284"/>
      <c r="G34" s="284"/>
      <c r="H34" s="284"/>
      <c r="I34" s="284"/>
    </row>
    <row r="35" spans="1:9" ht="30" customHeight="1" thickBot="1" x14ac:dyDescent="0.35">
      <c r="A35" s="280"/>
      <c r="B35" s="280" t="s">
        <v>1261</v>
      </c>
      <c r="C35" s="30" t="s">
        <v>185</v>
      </c>
      <c r="D35" s="23" t="s">
        <v>1251</v>
      </c>
      <c r="E35" s="34">
        <v>100006625</v>
      </c>
      <c r="F35" s="181">
        <v>7.99</v>
      </c>
      <c r="G35" s="98">
        <f t="shared" si="1"/>
        <v>799</v>
      </c>
      <c r="H35" s="186"/>
      <c r="I35" s="27">
        <f t="shared" si="0"/>
        <v>0</v>
      </c>
    </row>
    <row r="36" spans="1:9" ht="30" customHeight="1" thickBot="1" x14ac:dyDescent="0.35">
      <c r="A36" s="280"/>
      <c r="B36" s="280"/>
      <c r="C36" s="30" t="s">
        <v>186</v>
      </c>
      <c r="D36" s="23" t="s">
        <v>1255</v>
      </c>
      <c r="E36" s="34">
        <v>100006777</v>
      </c>
      <c r="F36" s="181">
        <v>22.2</v>
      </c>
      <c r="G36" s="98">
        <f t="shared" si="1"/>
        <v>2220</v>
      </c>
      <c r="H36" s="186"/>
      <c r="I36" s="27">
        <f t="shared" si="0"/>
        <v>0</v>
      </c>
    </row>
    <row r="37" spans="1:9" ht="30" customHeight="1" thickBot="1" x14ac:dyDescent="0.35">
      <c r="A37" s="280"/>
      <c r="B37" s="280"/>
      <c r="C37" s="30" t="s">
        <v>187</v>
      </c>
      <c r="D37" s="23" t="s">
        <v>1807</v>
      </c>
      <c r="E37" s="34" t="s">
        <v>1252</v>
      </c>
      <c r="F37" s="181">
        <v>29.89</v>
      </c>
      <c r="G37" s="98">
        <f t="shared" si="1"/>
        <v>2989</v>
      </c>
      <c r="H37" s="186"/>
      <c r="I37" s="27">
        <f t="shared" si="0"/>
        <v>0</v>
      </c>
    </row>
    <row r="38" spans="1:9" ht="6" customHeight="1" thickBot="1" x14ac:dyDescent="0.35">
      <c r="A38" s="284"/>
      <c r="B38" s="284"/>
      <c r="C38" s="284"/>
      <c r="D38" s="284"/>
      <c r="E38" s="284"/>
      <c r="F38" s="284"/>
      <c r="G38" s="284"/>
      <c r="H38" s="284"/>
      <c r="I38" s="284"/>
    </row>
    <row r="39" spans="1:9" ht="90" customHeight="1" thickBot="1" x14ac:dyDescent="0.35">
      <c r="A39" s="22"/>
      <c r="B39" s="22" t="s">
        <v>1253</v>
      </c>
      <c r="C39" s="30" t="s">
        <v>185</v>
      </c>
      <c r="D39" s="23" t="s">
        <v>1254</v>
      </c>
      <c r="E39" s="34">
        <v>100027597</v>
      </c>
      <c r="F39" s="181">
        <v>7.93</v>
      </c>
      <c r="G39" s="98">
        <f t="shared" si="1"/>
        <v>793</v>
      </c>
      <c r="H39" s="186"/>
      <c r="I39" s="27">
        <f t="shared" si="0"/>
        <v>0</v>
      </c>
    </row>
    <row r="40" spans="1:9" ht="6" customHeight="1" thickBot="1" x14ac:dyDescent="0.35">
      <c r="A40" s="284"/>
      <c r="B40" s="284"/>
      <c r="C40" s="284"/>
      <c r="D40" s="284"/>
      <c r="E40" s="284"/>
      <c r="F40" s="284"/>
      <c r="G40" s="284"/>
      <c r="H40" s="284"/>
      <c r="I40" s="284"/>
    </row>
    <row r="41" spans="1:9" ht="90" customHeight="1" thickBot="1" x14ac:dyDescent="0.35">
      <c r="A41" s="22"/>
      <c r="B41" s="22" t="s">
        <v>1703</v>
      </c>
      <c r="C41" s="30" t="s">
        <v>185</v>
      </c>
      <c r="D41" s="23" t="s">
        <v>1256</v>
      </c>
      <c r="E41" s="34">
        <v>100027542</v>
      </c>
      <c r="F41" s="181">
        <v>8.5399999999999991</v>
      </c>
      <c r="G41" s="98">
        <f t="shared" si="1"/>
        <v>853.99999999999989</v>
      </c>
      <c r="H41" s="186"/>
      <c r="I41" s="27">
        <f t="shared" si="0"/>
        <v>0</v>
      </c>
    </row>
    <row r="42" spans="1:9" ht="6" customHeight="1" thickBot="1" x14ac:dyDescent="0.35">
      <c r="A42" s="284"/>
      <c r="B42" s="284"/>
      <c r="C42" s="284"/>
      <c r="D42" s="284"/>
      <c r="E42" s="284"/>
      <c r="F42" s="284"/>
      <c r="G42" s="284"/>
      <c r="H42" s="284"/>
      <c r="I42" s="284"/>
    </row>
    <row r="43" spans="1:9" ht="30" customHeight="1" thickBot="1" x14ac:dyDescent="0.35">
      <c r="A43" s="280"/>
      <c r="B43" s="280" t="s">
        <v>194</v>
      </c>
      <c r="C43" s="30" t="s">
        <v>185</v>
      </c>
      <c r="D43" s="23" t="s">
        <v>1212</v>
      </c>
      <c r="E43" s="23" t="s">
        <v>768</v>
      </c>
      <c r="F43" s="181">
        <v>5.49</v>
      </c>
      <c r="G43" s="98">
        <f t="shared" si="1"/>
        <v>549</v>
      </c>
      <c r="H43" s="186"/>
      <c r="I43" s="27">
        <f t="shared" si="0"/>
        <v>0</v>
      </c>
    </row>
    <row r="44" spans="1:9" ht="30" customHeight="1" thickBot="1" x14ac:dyDescent="0.35">
      <c r="A44" s="280"/>
      <c r="B44" s="280"/>
      <c r="C44" s="30" t="s">
        <v>186</v>
      </c>
      <c r="D44" s="23" t="s">
        <v>1213</v>
      </c>
      <c r="E44" s="23" t="s">
        <v>769</v>
      </c>
      <c r="F44" s="181">
        <v>8.5399999999999991</v>
      </c>
      <c r="G44" s="98">
        <f t="shared" si="1"/>
        <v>853.99999999999989</v>
      </c>
      <c r="H44" s="186"/>
      <c r="I44" s="27">
        <f t="shared" si="0"/>
        <v>0</v>
      </c>
    </row>
    <row r="45" spans="1:9" ht="30" customHeight="1" thickBot="1" x14ac:dyDescent="0.35">
      <c r="A45" s="280"/>
      <c r="B45" s="280"/>
      <c r="C45" s="30" t="s">
        <v>187</v>
      </c>
      <c r="D45" s="23" t="s">
        <v>1214</v>
      </c>
      <c r="E45" s="23" t="s">
        <v>770</v>
      </c>
      <c r="F45" s="181">
        <v>13.42</v>
      </c>
      <c r="G45" s="98">
        <f t="shared" si="1"/>
        <v>1342</v>
      </c>
      <c r="H45" s="186"/>
      <c r="I45" s="27">
        <f t="shared" si="0"/>
        <v>0</v>
      </c>
    </row>
    <row r="46" spans="1:9" ht="30" customHeight="1" thickBot="1" x14ac:dyDescent="0.35">
      <c r="A46" s="280"/>
      <c r="B46" s="280"/>
      <c r="C46" s="30" t="s">
        <v>190</v>
      </c>
      <c r="D46" s="23" t="s">
        <v>1215</v>
      </c>
      <c r="E46" s="23" t="s">
        <v>771</v>
      </c>
      <c r="F46" s="181">
        <v>24.4</v>
      </c>
      <c r="G46" s="98">
        <f t="shared" si="1"/>
        <v>2440</v>
      </c>
      <c r="H46" s="186"/>
      <c r="I46" s="27">
        <f t="shared" si="0"/>
        <v>0</v>
      </c>
    </row>
    <row r="47" spans="1:9" ht="30" customHeight="1" thickBot="1" x14ac:dyDescent="0.35">
      <c r="A47" s="280"/>
      <c r="B47" s="280"/>
      <c r="C47" s="30" t="s">
        <v>191</v>
      </c>
      <c r="D47" s="23" t="s">
        <v>1216</v>
      </c>
      <c r="E47" s="23" t="s">
        <v>772</v>
      </c>
      <c r="F47" s="181">
        <v>32.33</v>
      </c>
      <c r="G47" s="98">
        <f t="shared" si="1"/>
        <v>3233</v>
      </c>
      <c r="H47" s="186"/>
      <c r="I47" s="27">
        <f t="shared" si="0"/>
        <v>0</v>
      </c>
    </row>
    <row r="48" spans="1:9" ht="30" customHeight="1" thickBot="1" x14ac:dyDescent="0.35">
      <c r="A48" s="280"/>
      <c r="B48" s="280"/>
      <c r="C48" s="30" t="s">
        <v>192</v>
      </c>
      <c r="D48" s="23" t="s">
        <v>1217</v>
      </c>
      <c r="E48" s="23" t="s">
        <v>773</v>
      </c>
      <c r="F48" s="181">
        <v>53.68</v>
      </c>
      <c r="G48" s="98">
        <f t="shared" si="1"/>
        <v>5368</v>
      </c>
      <c r="H48" s="186"/>
      <c r="I48" s="27">
        <f t="shared" si="0"/>
        <v>0</v>
      </c>
    </row>
    <row r="49" spans="1:9" ht="6" customHeight="1" thickBot="1" x14ac:dyDescent="0.35">
      <c r="A49" s="284"/>
      <c r="B49" s="284"/>
      <c r="C49" s="284"/>
      <c r="D49" s="284"/>
      <c r="E49" s="284"/>
      <c r="F49" s="284"/>
      <c r="G49" s="284"/>
      <c r="H49" s="284"/>
      <c r="I49" s="284"/>
    </row>
    <row r="50" spans="1:9" ht="45" customHeight="1" thickBot="1" x14ac:dyDescent="0.35">
      <c r="A50" s="280"/>
      <c r="B50" s="280" t="s">
        <v>1262</v>
      </c>
      <c r="C50" s="30" t="s">
        <v>185</v>
      </c>
      <c r="D50" s="23" t="s">
        <v>1257</v>
      </c>
      <c r="E50" s="34">
        <v>100032700</v>
      </c>
      <c r="F50" s="181">
        <v>5.61</v>
      </c>
      <c r="G50" s="98">
        <f t="shared" si="1"/>
        <v>561</v>
      </c>
      <c r="H50" s="186"/>
      <c r="I50" s="27">
        <f t="shared" si="0"/>
        <v>0</v>
      </c>
    </row>
    <row r="51" spans="1:9" ht="45" customHeight="1" thickBot="1" x14ac:dyDescent="0.35">
      <c r="A51" s="280"/>
      <c r="B51" s="280"/>
      <c r="C51" s="30" t="s">
        <v>186</v>
      </c>
      <c r="D51" s="23" t="s">
        <v>1258</v>
      </c>
      <c r="E51" s="34">
        <v>100032701</v>
      </c>
      <c r="F51" s="181">
        <v>8.42</v>
      </c>
      <c r="G51" s="98">
        <f t="shared" si="1"/>
        <v>842</v>
      </c>
      <c r="H51" s="186"/>
      <c r="I51" s="27">
        <f t="shared" si="0"/>
        <v>0</v>
      </c>
    </row>
    <row r="52" spans="1:9" ht="6" customHeight="1" thickBot="1" x14ac:dyDescent="0.35">
      <c r="A52" s="284"/>
      <c r="B52" s="284"/>
      <c r="C52" s="284"/>
      <c r="D52" s="284"/>
      <c r="E52" s="284"/>
      <c r="F52" s="284"/>
      <c r="G52" s="284"/>
      <c r="H52" s="284"/>
      <c r="I52" s="284"/>
    </row>
    <row r="53" spans="1:9" ht="90" customHeight="1" thickBot="1" x14ac:dyDescent="0.35">
      <c r="A53" s="22"/>
      <c r="B53" s="22" t="s">
        <v>1259</v>
      </c>
      <c r="C53" s="30" t="s">
        <v>185</v>
      </c>
      <c r="D53" s="23" t="s">
        <v>1260</v>
      </c>
      <c r="E53" s="34">
        <v>100009014</v>
      </c>
      <c r="F53" s="181">
        <v>32.700000000000003</v>
      </c>
      <c r="G53" s="98">
        <f t="shared" si="1"/>
        <v>3270.0000000000005</v>
      </c>
      <c r="H53" s="186"/>
      <c r="I53" s="27">
        <f t="shared" si="0"/>
        <v>0</v>
      </c>
    </row>
    <row r="54" spans="1:9" ht="90" customHeight="1" thickBot="1" x14ac:dyDescent="0.35">
      <c r="A54" s="280"/>
      <c r="B54" s="280" t="s">
        <v>1794</v>
      </c>
      <c r="C54" s="30" t="s">
        <v>1795</v>
      </c>
      <c r="D54" s="23" t="s">
        <v>1798</v>
      </c>
      <c r="E54" s="34">
        <v>100032700</v>
      </c>
      <c r="F54" s="181">
        <v>148</v>
      </c>
      <c r="G54" s="98">
        <f>F54*(1-$G$3)</f>
        <v>148</v>
      </c>
      <c r="H54" s="186"/>
      <c r="I54" s="27">
        <f>G54*H54</f>
        <v>0</v>
      </c>
    </row>
    <row r="55" spans="1:9" ht="90" customHeight="1" thickBot="1" x14ac:dyDescent="0.35">
      <c r="A55" s="280"/>
      <c r="B55" s="280"/>
      <c r="C55" s="30" t="s">
        <v>1796</v>
      </c>
      <c r="D55" s="23" t="s">
        <v>1797</v>
      </c>
      <c r="E55" s="34">
        <v>100032701</v>
      </c>
      <c r="F55" s="181">
        <v>181</v>
      </c>
      <c r="G55" s="98">
        <f>F55*(1-$G$3)</f>
        <v>181</v>
      </c>
      <c r="H55" s="186"/>
      <c r="I55" s="27">
        <f t="shared" ref="I55" si="2">G55*H55</f>
        <v>0</v>
      </c>
    </row>
    <row r="56" spans="1:9" s="81" customFormat="1" ht="15.45" customHeight="1" thickBot="1" x14ac:dyDescent="0.3">
      <c r="A56" s="79"/>
      <c r="B56" s="79"/>
      <c r="C56" s="79"/>
      <c r="D56" s="79"/>
      <c r="E56" s="79"/>
      <c r="F56" s="79"/>
      <c r="G56" s="104"/>
      <c r="H56" s="214"/>
      <c r="I56" s="79"/>
    </row>
    <row r="57" spans="1:9" s="81" customFormat="1" ht="33" customHeight="1" thickBot="1" x14ac:dyDescent="0.3">
      <c r="A57" s="298" t="s">
        <v>1689</v>
      </c>
      <c r="B57" s="298"/>
      <c r="C57" s="82"/>
      <c r="D57" s="83"/>
      <c r="E57" s="83"/>
      <c r="F57" s="83"/>
      <c r="G57" s="298" t="s">
        <v>21</v>
      </c>
      <c r="H57" s="298"/>
      <c r="I57" s="298"/>
    </row>
    <row r="58" spans="1:9" s="81" customFormat="1" ht="41.7" customHeight="1" thickBot="1" x14ac:dyDescent="0.3">
      <c r="A58" s="298"/>
      <c r="B58" s="298"/>
      <c r="C58" s="82"/>
      <c r="D58" s="83"/>
      <c r="E58" s="83"/>
      <c r="F58" s="83"/>
      <c r="G58" s="298"/>
      <c r="H58" s="298"/>
      <c r="I58" s="298"/>
    </row>
    <row r="59" spans="1:9" ht="7.2" hidden="1" customHeight="1" x14ac:dyDescent="0.35">
      <c r="B59" s="88"/>
      <c r="F59" s="88"/>
    </row>
  </sheetData>
  <sheetProtection algorithmName="SHA-512" hashValue="6FgaO0FVP88DvdqZXdA+asHdED86nRFoyh6ucZ/pCH6GSzGEUT+W3G/N/hsJhKsBTc7P9rxBcz7+jih2dZz4bg==" saltValue="/BisAXbAeIwKY7MpBzJyCg==" spinCount="100000" sheet="1" objects="1" scenarios="1"/>
  <mergeCells count="35">
    <mergeCell ref="A57:B58"/>
    <mergeCell ref="G57:I58"/>
    <mergeCell ref="B32:B33"/>
    <mergeCell ref="A43:A48"/>
    <mergeCell ref="B43:B48"/>
    <mergeCell ref="A49:I49"/>
    <mergeCell ref="A50:A51"/>
    <mergeCell ref="B50:B51"/>
    <mergeCell ref="A52:I52"/>
    <mergeCell ref="A34:I34"/>
    <mergeCell ref="A35:A37"/>
    <mergeCell ref="B35:B37"/>
    <mergeCell ref="A38:I38"/>
    <mergeCell ref="A40:I40"/>
    <mergeCell ref="A42:I42"/>
    <mergeCell ref="A54:A55"/>
    <mergeCell ref="B54:B55"/>
    <mergeCell ref="A17:I17"/>
    <mergeCell ref="A18:A23"/>
    <mergeCell ref="B18:B23"/>
    <mergeCell ref="A24:I24"/>
    <mergeCell ref="A25:A27"/>
    <mergeCell ref="B25:B27"/>
    <mergeCell ref="A28:I28"/>
    <mergeCell ref="A29:A30"/>
    <mergeCell ref="B29:B30"/>
    <mergeCell ref="A31:I31"/>
    <mergeCell ref="A32:A33"/>
    <mergeCell ref="A13:A16"/>
    <mergeCell ref="B13:B16"/>
    <mergeCell ref="A1:I2"/>
    <mergeCell ref="A8:I8"/>
    <mergeCell ref="A9:A11"/>
    <mergeCell ref="B9:B11"/>
    <mergeCell ref="A12:I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Номенклатурные группы</vt:lpstr>
      <vt:lpstr>Трубы PE-X РОСТем</vt:lpstr>
      <vt:lpstr>Аксиальные фитинги PE-X РОСТерм</vt:lpstr>
      <vt:lpstr>Фитинги PE-X ЛАЙТ РОСТерм</vt:lpstr>
      <vt:lpstr>Трубы PP-R, PP-RCT РОСТерм</vt:lpstr>
      <vt:lpstr>Система ВКПП РОСТерм</vt:lpstr>
      <vt:lpstr>Система SML VAXT РОСТерм</vt:lpstr>
      <vt:lpstr>Краны шаровые РОСТерм Китай</vt:lpstr>
      <vt:lpstr>Краны шаровые РОСТерм</vt:lpstr>
      <vt:lpstr>БалансировкаТермостатика Heizen</vt:lpstr>
      <vt:lpstr>Радиаторы РОСТерм</vt:lpstr>
      <vt:lpstr>Трубы напорные ПНД РОСТерм</vt:lpstr>
      <vt:lpstr>Коллектора РОСТерм</vt:lpstr>
      <vt:lpstr>Система прокладки кабеля MIRKL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Юлия</dc:creator>
  <cp:lastModifiedBy>Степанова Юлия</cp:lastModifiedBy>
  <dcterms:created xsi:type="dcterms:W3CDTF">2025-05-14T11:04:24Z</dcterms:created>
  <dcterms:modified xsi:type="dcterms:W3CDTF">2026-01-28T06:27:49Z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